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5" windowWidth="14955" windowHeight="8220" activeTab="3"/>
  </bookViews>
  <sheets>
    <sheet name="用紙寸法" sheetId="2" r:id="rId1"/>
    <sheet name="面付数" sheetId="5" r:id="rId2"/>
    <sheet name="紙　必要枚数" sheetId="1" r:id="rId3"/>
    <sheet name="面付数（規格外サイズ）" sheetId="6" r:id="rId4"/>
    <sheet name="Sheet4" sheetId="7" r:id="rId5"/>
  </sheets>
  <definedNames>
    <definedName name="body" localSheetId="4">Sheet4!$A$101</definedName>
  </definedNames>
  <calcPr calcId="125725"/>
</workbook>
</file>

<file path=xl/calcChain.xml><?xml version="1.0" encoding="utf-8"?>
<calcChain xmlns="http://schemas.openxmlformats.org/spreadsheetml/2006/main">
  <c r="L22" i="6"/>
  <c r="L21"/>
  <c r="L20"/>
  <c r="L19"/>
  <c r="L18"/>
  <c r="L17"/>
  <c r="L16"/>
  <c r="L15"/>
  <c r="L14"/>
  <c r="L13"/>
  <c r="L12"/>
  <c r="L11"/>
  <c r="L10"/>
  <c r="L9"/>
  <c r="L8"/>
  <c r="L4"/>
  <c r="N22" i="5"/>
  <c r="N21"/>
  <c r="N20"/>
  <c r="N19"/>
  <c r="N18"/>
  <c r="N17"/>
  <c r="N16"/>
  <c r="N15"/>
  <c r="N14"/>
  <c r="N13"/>
  <c r="N12"/>
  <c r="N11"/>
  <c r="N10"/>
  <c r="N9"/>
  <c r="N8"/>
  <c r="N7"/>
  <c r="N4"/>
  <c r="N3"/>
  <c r="N5"/>
  <c r="M4"/>
  <c r="M5"/>
  <c r="G23" i="1" l="1"/>
  <c r="G22"/>
  <c r="G21"/>
  <c r="G20"/>
  <c r="G19"/>
  <c r="G18"/>
  <c r="G17"/>
  <c r="G16"/>
  <c r="G15"/>
  <c r="G14"/>
  <c r="G13"/>
  <c r="G12"/>
  <c r="G11"/>
  <c r="G10"/>
  <c r="G9"/>
  <c r="C20" i="5" l="1"/>
  <c r="D20"/>
  <c r="F20"/>
  <c r="G20"/>
  <c r="J20"/>
  <c r="K20"/>
  <c r="C21"/>
  <c r="D21"/>
  <c r="F21"/>
  <c r="G21"/>
  <c r="J21"/>
  <c r="K21"/>
  <c r="C22"/>
  <c r="D22"/>
  <c r="F22"/>
  <c r="G22"/>
  <c r="J22"/>
  <c r="K22"/>
  <c r="C10" i="1"/>
  <c r="C11"/>
  <c r="C12"/>
  <c r="C13"/>
  <c r="C14"/>
  <c r="C15"/>
  <c r="C16"/>
  <c r="C17"/>
  <c r="C18"/>
  <c r="C19"/>
  <c r="C20"/>
  <c r="C21"/>
  <c r="C22"/>
  <c r="C23"/>
  <c r="C9"/>
  <c r="C8" i="5"/>
  <c r="D8"/>
  <c r="F8"/>
  <c r="G8"/>
  <c r="J8"/>
  <c r="K8"/>
  <c r="C9"/>
  <c r="D9"/>
  <c r="F9"/>
  <c r="G9"/>
  <c r="J9"/>
  <c r="K9"/>
  <c r="C10"/>
  <c r="D10"/>
  <c r="F10"/>
  <c r="G10"/>
  <c r="J10"/>
  <c r="K10"/>
  <c r="C11"/>
  <c r="D11"/>
  <c r="F11"/>
  <c r="G11"/>
  <c r="J11"/>
  <c r="K11"/>
  <c r="C12"/>
  <c r="D12"/>
  <c r="F12"/>
  <c r="G12"/>
  <c r="J12"/>
  <c r="K12"/>
  <c r="C13"/>
  <c r="D13"/>
  <c r="F13"/>
  <c r="G13"/>
  <c r="J13"/>
  <c r="K13"/>
  <c r="C14"/>
  <c r="D14"/>
  <c r="F14"/>
  <c r="G14"/>
  <c r="J14"/>
  <c r="K14"/>
  <c r="C15"/>
  <c r="D15"/>
  <c r="F15"/>
  <c r="G15"/>
  <c r="J15"/>
  <c r="K15"/>
  <c r="C16"/>
  <c r="D16"/>
  <c r="F16"/>
  <c r="G16"/>
  <c r="J16"/>
  <c r="K16"/>
  <c r="C17"/>
  <c r="D17"/>
  <c r="F17"/>
  <c r="G17"/>
  <c r="J17"/>
  <c r="K17"/>
  <c r="C18"/>
  <c r="D18"/>
  <c r="F18"/>
  <c r="G18"/>
  <c r="J18"/>
  <c r="K18"/>
  <c r="C19"/>
  <c r="D19"/>
  <c r="F19"/>
  <c r="G19"/>
  <c r="J19"/>
  <c r="K19"/>
  <c r="I10" i="1"/>
  <c r="I11"/>
  <c r="I12"/>
  <c r="I13"/>
  <c r="I14"/>
  <c r="I15"/>
  <c r="I16"/>
  <c r="I17"/>
  <c r="I18"/>
  <c r="I19"/>
  <c r="I20"/>
  <c r="I21"/>
  <c r="I22"/>
  <c r="I23"/>
  <c r="I9"/>
  <c r="C8" i="6"/>
  <c r="D8"/>
  <c r="F8" s="1"/>
  <c r="H8"/>
  <c r="J8" s="1"/>
  <c r="C9"/>
  <c r="D9"/>
  <c r="F9" s="1"/>
  <c r="H9"/>
  <c r="J9" s="1"/>
  <c r="C10"/>
  <c r="D10"/>
  <c r="F10" s="1"/>
  <c r="H10"/>
  <c r="J10" s="1"/>
  <c r="C11"/>
  <c r="D11"/>
  <c r="F11" s="1"/>
  <c r="H11"/>
  <c r="J11" s="1"/>
  <c r="C12"/>
  <c r="D12"/>
  <c r="F12" s="1"/>
  <c r="H12"/>
  <c r="J12" s="1"/>
  <c r="C13"/>
  <c r="D13"/>
  <c r="F13" s="1"/>
  <c r="H13"/>
  <c r="J13" s="1"/>
  <c r="C14"/>
  <c r="D14"/>
  <c r="F14" s="1"/>
  <c r="H14"/>
  <c r="J14" s="1"/>
  <c r="C15"/>
  <c r="D15"/>
  <c r="F15" s="1"/>
  <c r="H15"/>
  <c r="J15" s="1"/>
  <c r="C16"/>
  <c r="D16"/>
  <c r="F16" s="1"/>
  <c r="H16"/>
  <c r="J16" s="1"/>
  <c r="C17"/>
  <c r="D17"/>
  <c r="F17" s="1"/>
  <c r="H17"/>
  <c r="J17" s="1"/>
  <c r="C18"/>
  <c r="D18"/>
  <c r="F18" s="1"/>
  <c r="H18"/>
  <c r="J18" s="1"/>
  <c r="C19"/>
  <c r="D19"/>
  <c r="F19" s="1"/>
  <c r="H19"/>
  <c r="J19" s="1"/>
  <c r="C20"/>
  <c r="D20"/>
  <c r="F20" s="1"/>
  <c r="H20"/>
  <c r="J20" s="1"/>
  <c r="C21"/>
  <c r="D21"/>
  <c r="F21" s="1"/>
  <c r="H21"/>
  <c r="J21" s="1"/>
  <c r="C22"/>
  <c r="D22"/>
  <c r="F22" s="1"/>
  <c r="H22"/>
  <c r="J22" s="1"/>
  <c r="H7"/>
  <c r="J7" s="1"/>
  <c r="D7"/>
  <c r="F7" s="1"/>
  <c r="C7"/>
  <c r="H6"/>
  <c r="J6" s="1"/>
  <c r="D6"/>
  <c r="F6" s="1"/>
  <c r="C6"/>
  <c r="H5"/>
  <c r="J5" s="1"/>
  <c r="D5"/>
  <c r="F5" s="1"/>
  <c r="C5"/>
  <c r="H4"/>
  <c r="J4" s="1"/>
  <c r="D4"/>
  <c r="F4" s="1"/>
  <c r="C4"/>
  <c r="H3"/>
  <c r="J3" s="1"/>
  <c r="D3"/>
  <c r="F3" s="1"/>
  <c r="C3"/>
  <c r="F5" i="5"/>
  <c r="G5"/>
  <c r="F6"/>
  <c r="G6"/>
  <c r="F7"/>
  <c r="G7"/>
  <c r="F4"/>
  <c r="G4"/>
  <c r="K4"/>
  <c r="K5"/>
  <c r="K6"/>
  <c r="K7"/>
  <c r="J4"/>
  <c r="J5"/>
  <c r="J6"/>
  <c r="J7"/>
  <c r="D4"/>
  <c r="D5"/>
  <c r="D6"/>
  <c r="D7"/>
  <c r="C4"/>
  <c r="C5"/>
  <c r="C6"/>
  <c r="C7"/>
  <c r="K3"/>
  <c r="G3"/>
  <c r="F3"/>
  <c r="C3"/>
  <c r="J3"/>
  <c r="D3"/>
  <c r="H5" l="1"/>
  <c r="L5"/>
  <c r="O5" s="1"/>
  <c r="L6"/>
  <c r="H11"/>
  <c r="L18"/>
  <c r="L16"/>
  <c r="L14"/>
  <c r="L12"/>
  <c r="L10"/>
  <c r="L8"/>
  <c r="L19"/>
  <c r="L17"/>
  <c r="L15"/>
  <c r="L13"/>
  <c r="L11"/>
  <c r="L9"/>
  <c r="L20"/>
  <c r="H22"/>
  <c r="H21"/>
  <c r="H20"/>
  <c r="H19"/>
  <c r="H17"/>
  <c r="H15"/>
  <c r="H13"/>
  <c r="H9"/>
  <c r="L21"/>
  <c r="H6"/>
  <c r="H18"/>
  <c r="H16"/>
  <c r="H14"/>
  <c r="H12"/>
  <c r="H10"/>
  <c r="H8"/>
  <c r="L22"/>
  <c r="H7"/>
  <c r="L7"/>
  <c r="H4"/>
  <c r="L4"/>
  <c r="L3"/>
  <c r="H3"/>
  <c r="K3" i="6"/>
  <c r="L3" s="1"/>
  <c r="K5"/>
  <c r="K6"/>
  <c r="K7"/>
  <c r="K22"/>
  <c r="M22" s="1"/>
  <c r="K21"/>
  <c r="M21" s="1"/>
  <c r="K20"/>
  <c r="M20" s="1"/>
  <c r="K19"/>
  <c r="M19" s="1"/>
  <c r="K18"/>
  <c r="M18" s="1"/>
  <c r="K17"/>
  <c r="M17" s="1"/>
  <c r="K16"/>
  <c r="M16" s="1"/>
  <c r="K15"/>
  <c r="M15" s="1"/>
  <c r="K14"/>
  <c r="M14" s="1"/>
  <c r="K13"/>
  <c r="M13" s="1"/>
  <c r="K12"/>
  <c r="M12" s="1"/>
  <c r="K11"/>
  <c r="M11" s="1"/>
  <c r="K10"/>
  <c r="M10" s="1"/>
  <c r="K9"/>
  <c r="M9" s="1"/>
  <c r="K8"/>
  <c r="M8" s="1"/>
  <c r="K4"/>
  <c r="L7" l="1"/>
  <c r="M7" s="1"/>
  <c r="L6"/>
  <c r="M6" s="1"/>
  <c r="L5"/>
  <c r="M5" s="1"/>
  <c r="M4"/>
  <c r="M3"/>
  <c r="M14" i="5"/>
  <c r="O14" s="1"/>
  <c r="M12"/>
  <c r="O12" s="1"/>
  <c r="M8"/>
  <c r="O8" s="1"/>
  <c r="M16"/>
  <c r="O16" s="1"/>
  <c r="M22"/>
  <c r="O22" s="1"/>
  <c r="M13"/>
  <c r="O13" s="1"/>
  <c r="M6"/>
  <c r="M15"/>
  <c r="O15" s="1"/>
  <c r="M20"/>
  <c r="O20" s="1"/>
  <c r="M9"/>
  <c r="O9" s="1"/>
  <c r="M10"/>
  <c r="O10" s="1"/>
  <c r="M18"/>
  <c r="O18" s="1"/>
  <c r="M21"/>
  <c r="O21" s="1"/>
  <c r="M11"/>
  <c r="O11" s="1"/>
  <c r="M17"/>
  <c r="O17" s="1"/>
  <c r="M19"/>
  <c r="O19" s="1"/>
  <c r="O4"/>
  <c r="M7"/>
  <c r="O7" s="1"/>
  <c r="M3"/>
  <c r="O3" s="1"/>
  <c r="N6" l="1"/>
  <c r="O6" s="1"/>
</calcChain>
</file>

<file path=xl/comments1.xml><?xml version="1.0" encoding="utf-8"?>
<comments xmlns="http://schemas.openxmlformats.org/spreadsheetml/2006/main">
  <authors>
    <author>admin</author>
  </authors>
  <commentList>
    <comment ref="A2" authorId="0">
      <text>
        <r>
          <rPr>
            <b/>
            <sz val="9"/>
            <color indexed="81"/>
            <rFont val="ＭＳ Ｐゴシック"/>
            <family val="3"/>
            <charset val="128"/>
          </rPr>
          <t>この列の番号を
各シートに入力してください</t>
        </r>
      </text>
    </comment>
  </commentList>
</comments>
</file>

<file path=xl/comments2.xml><?xml version="1.0" encoding="utf-8"?>
<comments xmlns="http://schemas.openxmlformats.org/spreadsheetml/2006/main">
  <authors>
    <author>Administrator</author>
  </authors>
  <commentList>
    <comment ref="N1" authorId="0">
      <text>
        <r>
          <rPr>
            <b/>
            <sz val="9"/>
            <color indexed="81"/>
            <rFont val="ＭＳ Ｐゴシック"/>
            <family val="3"/>
            <charset val="128"/>
          </rPr>
          <t>ページ数:</t>
        </r>
        <r>
          <rPr>
            <sz val="9"/>
            <color indexed="81"/>
            <rFont val="ＭＳ Ｐゴシック"/>
            <family val="3"/>
            <charset val="128"/>
          </rPr>
          <t xml:space="preserve">
4,8,12,16,20,24,28,32</t>
        </r>
      </text>
    </comment>
    <comment ref="B3" authorId="0">
      <text>
        <r>
          <rPr>
            <sz val="9"/>
            <color indexed="81"/>
            <rFont val="ＭＳ Ｐゴシック"/>
            <family val="3"/>
            <charset val="128"/>
          </rPr>
          <t xml:space="preserve">用紙寸法　シートの
黄色部の№を入力
</t>
        </r>
        <r>
          <rPr>
            <b/>
            <sz val="11"/>
            <color indexed="81"/>
            <rFont val="ＭＳ Ｐゴシック"/>
            <family val="3"/>
            <charset val="128"/>
          </rPr>
          <t xml:space="preserve">1～4 or 27 </t>
        </r>
      </text>
    </comment>
    <comment ref="E3" authorId="0">
      <text>
        <r>
          <rPr>
            <sz val="9"/>
            <color indexed="81"/>
            <rFont val="ＭＳ Ｐゴシック"/>
            <family val="3"/>
            <charset val="128"/>
          </rPr>
          <t xml:space="preserve">用紙寸法　シートの
オレンジ部の№を入力
</t>
        </r>
        <r>
          <rPr>
            <b/>
            <sz val="12"/>
            <color indexed="81"/>
            <rFont val="ＭＳ Ｐゴシック"/>
            <family val="3"/>
            <charset val="128"/>
          </rPr>
          <t xml:space="preserve">5～16
</t>
        </r>
        <r>
          <rPr>
            <sz val="8"/>
            <color indexed="81"/>
            <rFont val="ＭＳ Ｐゴシック"/>
            <family val="3"/>
            <charset val="128"/>
          </rPr>
          <t>四六判や新書サイズは
B6=16を入力　もしくは
「規格外サイズ｣で確認</t>
        </r>
      </text>
    </comment>
  </commentList>
</comments>
</file>

<file path=xl/comments3.xml><?xml version="1.0" encoding="utf-8"?>
<comments xmlns="http://schemas.openxmlformats.org/spreadsheetml/2006/main">
  <authors>
    <author>Administrator</author>
    <author>admin</author>
  </authors>
  <commentList>
    <comment ref="B9" authorId="0">
      <text>
        <r>
          <rPr>
            <sz val="9"/>
            <color indexed="81"/>
            <rFont val="ＭＳ Ｐゴシック"/>
            <family val="3"/>
            <charset val="128"/>
          </rPr>
          <t xml:space="preserve">用紙寸法　シートの
黄色部の№を入力
</t>
        </r>
        <r>
          <rPr>
            <b/>
            <sz val="12"/>
            <color indexed="81"/>
            <rFont val="ＭＳ Ｐゴシック"/>
            <family val="3"/>
            <charset val="128"/>
          </rPr>
          <t xml:space="preserve">1～4 or 27 </t>
        </r>
        <r>
          <rPr>
            <sz val="9"/>
            <color indexed="81"/>
            <rFont val="ＭＳ Ｐゴシック"/>
            <family val="3"/>
            <charset val="128"/>
          </rPr>
          <t xml:space="preserve">
</t>
        </r>
      </text>
    </comment>
    <comment ref="E9" authorId="1">
      <text>
        <r>
          <rPr>
            <sz val="9"/>
            <color indexed="81"/>
            <rFont val="ＭＳ Ｐゴシック"/>
            <family val="3"/>
            <charset val="128"/>
          </rPr>
          <t xml:space="preserve">面付数シートの赤部分の数値を入力してください
</t>
        </r>
      </text>
    </comment>
    <comment ref="H9" authorId="1">
      <text>
        <r>
          <rPr>
            <b/>
            <sz val="9"/>
            <color indexed="81"/>
            <rFont val="ＭＳ Ｐゴシック"/>
            <family val="3"/>
            <charset val="128"/>
          </rPr>
          <t>必要予備枚数は
色数・部数によって
異なりますので、
用紙店・印刷会社等にご確認ください</t>
        </r>
      </text>
    </comment>
    <comment ref="I9" authorId="1">
      <text>
        <r>
          <rPr>
            <b/>
            <sz val="9"/>
            <color indexed="81"/>
            <rFont val="ＭＳ Ｐゴシック"/>
            <family val="3"/>
            <charset val="128"/>
          </rPr>
          <t>予備数を入力しない場合、ここの数値は印刷に必要な実数です</t>
        </r>
      </text>
    </comment>
  </commentList>
</comments>
</file>

<file path=xl/comments4.xml><?xml version="1.0" encoding="utf-8"?>
<comments xmlns="http://schemas.openxmlformats.org/spreadsheetml/2006/main">
  <authors>
    <author>Administrator</author>
  </authors>
  <commentList>
    <comment ref="B3" authorId="0">
      <text>
        <r>
          <rPr>
            <sz val="9"/>
            <color indexed="81"/>
            <rFont val="ＭＳ Ｐゴシック"/>
            <family val="3"/>
            <charset val="128"/>
          </rPr>
          <t xml:space="preserve">用紙寸法　シートの
№を入力
</t>
        </r>
      </text>
    </comment>
  </commentList>
</comments>
</file>

<file path=xl/sharedStrings.xml><?xml version="1.0" encoding="utf-8"?>
<sst xmlns="http://schemas.openxmlformats.org/spreadsheetml/2006/main" count="1165" uniqueCount="248">
  <si>
    <t>用紙寸法</t>
    <rPh sb="0" eb="2">
      <t>ヨウシ</t>
    </rPh>
    <rPh sb="2" eb="4">
      <t>スンポウ</t>
    </rPh>
    <phoneticPr fontId="1"/>
  </si>
  <si>
    <t>A判</t>
    <rPh sb="1" eb="2">
      <t>バン</t>
    </rPh>
    <phoneticPr fontId="1"/>
  </si>
  <si>
    <t>×</t>
    <phoneticPr fontId="1"/>
  </si>
  <si>
    <t>菊判</t>
    <rPh sb="0" eb="1">
      <t>キク</t>
    </rPh>
    <rPh sb="1" eb="2">
      <t>バン</t>
    </rPh>
    <phoneticPr fontId="1"/>
  </si>
  <si>
    <t>B判</t>
    <rPh sb="1" eb="2">
      <t>バン</t>
    </rPh>
    <phoneticPr fontId="1"/>
  </si>
  <si>
    <t>四六判</t>
    <rPh sb="0" eb="2">
      <t>４６</t>
    </rPh>
    <rPh sb="2" eb="3">
      <t>バン</t>
    </rPh>
    <phoneticPr fontId="1"/>
  </si>
  <si>
    <t>A1</t>
    <phoneticPr fontId="1"/>
  </si>
  <si>
    <t>A2</t>
  </si>
  <si>
    <t>A3</t>
  </si>
  <si>
    <t>A4</t>
  </si>
  <si>
    <t>A5</t>
  </si>
  <si>
    <t>A6</t>
  </si>
  <si>
    <t>B1</t>
    <phoneticPr fontId="1"/>
  </si>
  <si>
    <t>B2</t>
  </si>
  <si>
    <t>B3</t>
  </si>
  <si>
    <t>B4</t>
  </si>
  <si>
    <t>B5</t>
  </si>
  <si>
    <t>B6</t>
  </si>
  <si>
    <t>№</t>
    <phoneticPr fontId="1"/>
  </si>
  <si>
    <t>四六半裁</t>
    <rPh sb="0" eb="2">
      <t>４６</t>
    </rPh>
    <rPh sb="2" eb="3">
      <t>ハン</t>
    </rPh>
    <phoneticPr fontId="1"/>
  </si>
  <si>
    <t>B半裁</t>
    <rPh sb="1" eb="2">
      <t>ハン</t>
    </rPh>
    <phoneticPr fontId="1"/>
  </si>
  <si>
    <t>A半裁</t>
    <rPh sb="1" eb="2">
      <t>ハン</t>
    </rPh>
    <phoneticPr fontId="1"/>
  </si>
  <si>
    <t>四六4裁</t>
    <rPh sb="0" eb="2">
      <t>４６</t>
    </rPh>
    <phoneticPr fontId="1"/>
  </si>
  <si>
    <t>B4裁</t>
    <phoneticPr fontId="1"/>
  </si>
  <si>
    <t>菊4裁</t>
    <rPh sb="0" eb="1">
      <t>キク</t>
    </rPh>
    <phoneticPr fontId="1"/>
  </si>
  <si>
    <t>A4裁</t>
    <phoneticPr fontId="1"/>
  </si>
  <si>
    <t>ハトﾛﾝ判</t>
    <rPh sb="4" eb="5">
      <t>ハン</t>
    </rPh>
    <phoneticPr fontId="1"/>
  </si>
  <si>
    <t>№</t>
    <phoneticPr fontId="1"/>
  </si>
  <si>
    <t>菊半裁</t>
    <rPh sb="0" eb="1">
      <t>キク</t>
    </rPh>
    <rPh sb="1" eb="2">
      <t>ハン</t>
    </rPh>
    <phoneticPr fontId="1"/>
  </si>
  <si>
    <t>菊8裁</t>
    <rPh sb="0" eb="1">
      <t>キク</t>
    </rPh>
    <phoneticPr fontId="1"/>
  </si>
  <si>
    <t>四六8裁</t>
    <rPh sb="0" eb="2">
      <t>４６</t>
    </rPh>
    <phoneticPr fontId="1"/>
  </si>
  <si>
    <t>用紙</t>
    <rPh sb="0" eb="2">
      <t>ヨウシ</t>
    </rPh>
    <phoneticPr fontId="1"/>
  </si>
  <si>
    <t>用紙</t>
    <rPh sb="0" eb="2">
      <t>ヨウシ</t>
    </rPh>
    <phoneticPr fontId="1"/>
  </si>
  <si>
    <t>１冊のページ数÷全紙１枚から取れるページ数×印刷部数+予備紙＝必要枚数</t>
    <rPh sb="27" eb="29">
      <t>ヨビ</t>
    </rPh>
    <rPh sb="29" eb="30">
      <t>カミ</t>
    </rPh>
    <rPh sb="31" eb="33">
      <t>ヒツヨウ</t>
    </rPh>
    <rPh sb="33" eb="35">
      <t>マイスウ</t>
    </rPh>
    <phoneticPr fontId="1"/>
  </si>
  <si>
    <t>用紙の必要枚数の計算</t>
    <rPh sb="0" eb="1">
      <t>ヨウ</t>
    </rPh>
    <rPh sb="1" eb="2">
      <t>カミ</t>
    </rPh>
    <rPh sb="3" eb="5">
      <t>ヒツヨウ</t>
    </rPh>
    <rPh sb="5" eb="7">
      <t>マイスウ</t>
    </rPh>
    <rPh sb="8" eb="10">
      <t>ケイサン</t>
    </rPh>
    <phoneticPr fontId="1"/>
  </si>
  <si>
    <t>用紙サイズ</t>
    <rPh sb="0" eb="2">
      <t>ヨウシ</t>
    </rPh>
    <phoneticPr fontId="1"/>
  </si>
  <si>
    <t>　の箇所を入力</t>
    <rPh sb="2" eb="4">
      <t>カショ</t>
    </rPh>
    <rPh sb="5" eb="7">
      <t>ニュウリョク</t>
    </rPh>
    <phoneticPr fontId="1"/>
  </si>
  <si>
    <t>両面付数</t>
    <rPh sb="0" eb="1">
      <t>リョウ</t>
    </rPh>
    <rPh sb="1" eb="2">
      <t>メン</t>
    </rPh>
    <rPh sb="2" eb="3">
      <t>ツ</t>
    </rPh>
    <rPh sb="3" eb="4">
      <t>カズ</t>
    </rPh>
    <phoneticPr fontId="1"/>
  </si>
  <si>
    <t>*必ず検算して下さい！</t>
    <rPh sb="1" eb="2">
      <t>カナラ</t>
    </rPh>
    <rPh sb="3" eb="5">
      <t>ケンザン</t>
    </rPh>
    <rPh sb="7" eb="8">
      <t>クダ</t>
    </rPh>
    <phoneticPr fontId="1"/>
  </si>
  <si>
    <r>
      <t>全紙１枚から取れるページ数（規格外サイズ）　　　　　　　　</t>
    </r>
    <r>
      <rPr>
        <b/>
        <sz val="14"/>
        <color theme="1"/>
        <rFont val="ＭＳ Ｐゴシック"/>
        <family val="3"/>
        <charset val="128"/>
        <scheme val="minor"/>
      </rPr>
      <t>*必ず検算して下さい！</t>
    </r>
    <rPh sb="0" eb="2">
      <t>ゼンシ</t>
    </rPh>
    <rPh sb="3" eb="4">
      <t>マイ</t>
    </rPh>
    <rPh sb="6" eb="7">
      <t>ト</t>
    </rPh>
    <rPh sb="12" eb="13">
      <t>スウ</t>
    </rPh>
    <rPh sb="14" eb="17">
      <t>キカクガイ</t>
    </rPh>
    <phoneticPr fontId="1"/>
  </si>
  <si>
    <r>
      <t>全紙１枚から取れるページ数　　　　　　　　　</t>
    </r>
    <r>
      <rPr>
        <b/>
        <sz val="14"/>
        <color theme="1"/>
        <rFont val="ＭＳ Ｐゴシック"/>
        <family val="3"/>
        <charset val="128"/>
        <scheme val="minor"/>
      </rPr>
      <t>*必ず検算して下さい！</t>
    </r>
    <r>
      <rPr>
        <sz val="14"/>
        <color theme="1"/>
        <rFont val="ＭＳ Ｐゴシック"/>
        <family val="2"/>
        <charset val="128"/>
        <scheme val="minor"/>
      </rPr>
      <t>　　　　　　　</t>
    </r>
    <rPh sb="0" eb="2">
      <t>ゼンシ</t>
    </rPh>
    <rPh sb="3" eb="4">
      <t>マイ</t>
    </rPh>
    <rPh sb="6" eb="7">
      <t>ト</t>
    </rPh>
    <rPh sb="12" eb="13">
      <t>スウ</t>
    </rPh>
    <phoneticPr fontId="1"/>
  </si>
  <si>
    <t>紀州の色上質紙</t>
  </si>
  <si>
    <t>●特徴</t>
  </si>
  <si>
    <t>●規格</t>
  </si>
  <si>
    <t>【四六判（788mm×1091mm）】</t>
  </si>
  <si>
    <t>連量</t>
  </si>
  <si>
    <t>流れ目</t>
  </si>
  <si>
    <t>一包枚数</t>
  </si>
  <si>
    <t>パレット入数</t>
  </si>
  <si>
    <t>特薄口</t>
  </si>
  <si>
    <t>T</t>
  </si>
  <si>
    <t>薄口</t>
  </si>
  <si>
    <t>中厚口</t>
  </si>
  <si>
    <t>厚口</t>
  </si>
  <si>
    <t>特厚口</t>
  </si>
  <si>
    <t>最厚口</t>
  </si>
  <si>
    <t>超厚口</t>
  </si>
  <si>
    <t>【A列本判（625mm×880mm）】</t>
  </si>
  <si>
    <t>T　Y</t>
  </si>
  <si>
    <t>紀州上質紙Ｎ</t>
  </si>
  <si>
    <t>1. 見た目の白が高く、優れた平滑性を持っています。</t>
  </si>
  <si>
    <t>2. 表面強度を向上させていますのでオフセット適性は、格段に高まり、多色刷高級印刷、軽オフ印刷等、あらゆる印刷様式に広くご利用いただけます。</t>
  </si>
  <si>
    <t>3. 徹底した水分管理を行っていますので、紙クセがなく抜群の作業性が期待できます。</t>
  </si>
  <si>
    <t>【紀州上質紙Ｎ】</t>
  </si>
  <si>
    <t>連量(kg)</t>
  </si>
  <si>
    <r>
      <t>米坪量(g/m</t>
    </r>
    <r>
      <rPr>
        <b/>
        <vertAlign val="superscript"/>
        <sz val="11"/>
        <color theme="1"/>
        <rFont val="ＭＳ Ｐゴシック"/>
        <family val="3"/>
        <charset val="128"/>
        <scheme val="minor"/>
      </rPr>
      <t>2</t>
    </r>
    <r>
      <rPr>
        <b/>
        <sz val="11"/>
        <color theme="1"/>
        <rFont val="ＭＳ Ｐゴシック"/>
        <family val="3"/>
        <charset val="128"/>
        <scheme val="minor"/>
      </rPr>
      <t>)</t>
    </r>
  </si>
  <si>
    <t>四六判</t>
  </si>
  <si>
    <t>B列本判</t>
  </si>
  <si>
    <t>A列本判</t>
  </si>
  <si>
    <t>菊判</t>
  </si>
  <si>
    <t>耐水耐油紙　ポエム</t>
  </si>
  <si>
    <t>耐水性、耐油性に優れ、ECFパルプ（無塩素漂白パルプ）を100%使用したリサイクル可能なエコロジー製品です。</t>
  </si>
  <si>
    <t>合成紙に比べ折り、抜き、ミシンなどの加工適性に優れ、帯電性も一般紙と同等です。</t>
  </si>
  <si>
    <t>オフセット印刷による多色印刷をはじめレーザープリンターによるオンデマンド用途など幅広く使用されております。</t>
  </si>
  <si>
    <t>［主な用途］</t>
  </si>
  <si>
    <t>タックラベル（上紙）、包装紙（冷凍、冷蔵用）、折り地図、製袋、各種商業印刷、屋外POP、プライスカード、製本（表紙・本文・付録）他</t>
  </si>
  <si>
    <t>塗工面</t>
  </si>
  <si>
    <t>米坪量</t>
  </si>
  <si>
    <r>
      <t>(g/m</t>
    </r>
    <r>
      <rPr>
        <b/>
        <vertAlign val="superscript"/>
        <sz val="11"/>
        <color theme="1"/>
        <rFont val="ＭＳ Ｐゴシック"/>
        <family val="3"/>
        <charset val="128"/>
        <scheme val="minor"/>
      </rPr>
      <t>2</t>
    </r>
    <r>
      <rPr>
        <b/>
        <sz val="11"/>
        <color theme="1"/>
        <rFont val="ＭＳ Ｐゴシック"/>
        <family val="3"/>
        <charset val="128"/>
        <scheme val="minor"/>
      </rPr>
      <t>)</t>
    </r>
  </si>
  <si>
    <t>厚さ</t>
  </si>
  <si>
    <t>(μm)</t>
  </si>
  <si>
    <t>巻取</t>
  </si>
  <si>
    <t>平判</t>
  </si>
  <si>
    <t>巾（mm）</t>
  </si>
  <si>
    <t>巻数(m)</t>
  </si>
  <si>
    <t>サイズ</t>
  </si>
  <si>
    <t>包枚数</t>
  </si>
  <si>
    <t>片面</t>
  </si>
  <si>
    <t>3,000　6,000</t>
  </si>
  <si>
    <t>A判　T目・菊判　T目</t>
  </si>
  <si>
    <t>四／六判　Y目</t>
  </si>
  <si>
    <t>両面</t>
  </si>
  <si>
    <t>高級印刷用紙　ソヴール（FSC森林認証紙）</t>
  </si>
  <si>
    <t>崇高でしっとりとした風合いと落ちついた自然な色合いが柔らかな質感を生み出し、しなやかさも持ち合わせた高級印刷用紙です。FSC認証パルプ (※)を使用した環境にやさしい製品「ソヴール（救世主）」です。卓越した塗工技術により、最適な印刷光沢と優れた印刷再現性を実現しました。</t>
  </si>
  <si>
    <t>※原料には、パルプの漂白工程において塩素ガスを使用しないECFパルプを使用。</t>
  </si>
  <si>
    <t>サイズ・流れ目</t>
  </si>
  <si>
    <t>四六判／Y目</t>
  </si>
  <si>
    <t>菊判／Y目</t>
  </si>
  <si>
    <r>
      <t>米坪（ｇ／ｍ</t>
    </r>
    <r>
      <rPr>
        <b/>
        <vertAlign val="superscript"/>
        <sz val="11"/>
        <color theme="1"/>
        <rFont val="ＭＳ Ｐゴシック"/>
        <family val="3"/>
        <charset val="128"/>
        <scheme val="minor"/>
      </rPr>
      <t>2</t>
    </r>
    <r>
      <rPr>
        <b/>
        <sz val="11"/>
        <color theme="1"/>
        <rFont val="ＭＳ Ｐゴシック"/>
        <family val="3"/>
        <charset val="128"/>
        <scheme val="minor"/>
      </rPr>
      <t>）</t>
    </r>
  </si>
  <si>
    <t>適量（kg）</t>
  </si>
  <si>
    <t>包入数（枚）</t>
  </si>
  <si>
    <t>色の種類</t>
  </si>
  <si>
    <t>ホワイト・ハイホワイト・</t>
  </si>
  <si>
    <t>ライトクリーム・ライトブルー・</t>
  </si>
  <si>
    <t>ライトピンク</t>
  </si>
  <si>
    <t>ホワイト・ハイホワイト</t>
  </si>
  <si>
    <t>上質紙（新潟）</t>
  </si>
  <si>
    <t>キンマリSW</t>
  </si>
  <si>
    <t>キンマリエコリング</t>
  </si>
  <si>
    <t>キンマリN</t>
  </si>
  <si>
    <t>キンマリV</t>
  </si>
  <si>
    <t>マリ-R</t>
  </si>
  <si>
    <t>米坪</t>
  </si>
  <si>
    <r>
      <t>g/m</t>
    </r>
    <r>
      <rPr>
        <vertAlign val="superscript"/>
        <sz val="11"/>
        <color theme="1"/>
        <rFont val="ＭＳ Ｐゴシック"/>
        <family val="3"/>
        <charset val="128"/>
        <scheme val="minor"/>
      </rPr>
      <t>2</t>
    </r>
  </si>
  <si>
    <t>規格（連量kg）</t>
  </si>
  <si>
    <t>パレット</t>
  </si>
  <si>
    <t>積数</t>
  </si>
  <si>
    <t>梱包枚数</t>
  </si>
  <si>
    <t>A/T,Y</t>
  </si>
  <si>
    <t>菊/T,Y</t>
  </si>
  <si>
    <t>B/T,Y</t>
  </si>
  <si>
    <t>46/T,Y</t>
  </si>
  <si>
    <t>A・菊</t>
  </si>
  <si>
    <t>B・46</t>
  </si>
  <si>
    <t>-</t>
  </si>
  <si>
    <t>880/（625）</t>
  </si>
  <si>
    <t>765/（1085）</t>
  </si>
  <si>
    <t>813/（1092）</t>
  </si>
  <si>
    <t>連量kg</t>
  </si>
  <si>
    <t>巻連数</t>
  </si>
  <si>
    <t>B/T</t>
  </si>
  <si>
    <t>T 28.5</t>
  </si>
  <si>
    <t>T 45.0</t>
  </si>
  <si>
    <t>T,Y 35.0</t>
  </si>
  <si>
    <t>T,Y 53.0</t>
  </si>
  <si>
    <t>T,Y 55.0</t>
  </si>
  <si>
    <t>T,Y 40.0</t>
  </si>
  <si>
    <t>T 60.0</t>
  </si>
  <si>
    <t>T 65.0</t>
  </si>
  <si>
    <t>T,Y 44.5</t>
  </si>
  <si>
    <t>T,Y 67.5</t>
  </si>
  <si>
    <t>T,Y 70.0</t>
  </si>
  <si>
    <t>T,Y 57.5</t>
  </si>
  <si>
    <t>T,Y 90.0</t>
  </si>
  <si>
    <t>T,Y 70.5</t>
  </si>
  <si>
    <t>T,Y 110.0</t>
  </si>
  <si>
    <t>T,Y 86.5</t>
  </si>
  <si>
    <t>T,Y 135.0</t>
  </si>
  <si>
    <t>クリーム上質（新潟）</t>
  </si>
  <si>
    <t>淡クリームキンマリ</t>
  </si>
  <si>
    <t>クリームキンマリエコリング</t>
  </si>
  <si>
    <t>955×765</t>
  </si>
  <si>
    <t>T 39.5</t>
  </si>
  <si>
    <t>Y 62.0</t>
  </si>
  <si>
    <t>Y 67.5</t>
  </si>
  <si>
    <t>T,Y 50.5</t>
  </si>
  <si>
    <t>T,Y 72.5</t>
  </si>
  <si>
    <t>46/Y</t>
  </si>
  <si>
    <t>A</t>
  </si>
  <si>
    <t>T,Y 36.5</t>
  </si>
  <si>
    <t>T 40.0</t>
  </si>
  <si>
    <t>T 43.0</t>
  </si>
  <si>
    <t>T,Y 46.5</t>
  </si>
  <si>
    <t>中質紙（新潟）</t>
  </si>
  <si>
    <t>セミ上質紙</t>
  </si>
  <si>
    <t>（S）シロマリ</t>
  </si>
  <si>
    <t>（S）トクギンマリ</t>
  </si>
  <si>
    <t>特銀孔販</t>
  </si>
  <si>
    <t>A/T</t>
  </si>
  <si>
    <t>B</t>
  </si>
  <si>
    <t>B/Y</t>
  </si>
  <si>
    <t>A2コート（新潟）</t>
  </si>
  <si>
    <t>ミューコートネオス</t>
  </si>
  <si>
    <t>ミューホワイト</t>
  </si>
  <si>
    <t>デルタミューネオス</t>
  </si>
  <si>
    <t>ミューマット</t>
  </si>
  <si>
    <t>ホワイトミューマット</t>
  </si>
  <si>
    <t>HSデルタソフト</t>
  </si>
  <si>
    <t>HSブランデル</t>
  </si>
  <si>
    <t>ミューコートEX</t>
  </si>
  <si>
    <t>ミューマットEX</t>
  </si>
  <si>
    <t>A/Y</t>
  </si>
  <si>
    <t>46/T</t>
  </si>
  <si>
    <t>菊/T</t>
  </si>
  <si>
    <t>菊</t>
  </si>
  <si>
    <t>菊T,Y</t>
  </si>
  <si>
    <t>A3コート（新潟）</t>
  </si>
  <si>
    <t>ハイアルファ</t>
  </si>
  <si>
    <t>アルファマット</t>
  </si>
  <si>
    <t>キンマリ Hi-L</t>
  </si>
  <si>
    <t>HSオメガグロス</t>
  </si>
  <si>
    <t>HSオメガダル</t>
  </si>
  <si>
    <t>HSオメガマット</t>
  </si>
  <si>
    <t>HSオメガソフト</t>
  </si>
  <si>
    <t>ハイシグマ</t>
  </si>
  <si>
    <t>シグママット</t>
  </si>
  <si>
    <r>
      <t>g/m</t>
    </r>
    <r>
      <rPr>
        <sz val="9.35"/>
        <color theme="1"/>
        <rFont val="ＭＳ Ｐゴシック"/>
        <family val="3"/>
        <charset val="128"/>
        <scheme val="minor"/>
      </rPr>
      <t>2</t>
    </r>
  </si>
  <si>
    <t>T,Y 58.0</t>
  </si>
  <si>
    <t>T,Y 60.0</t>
  </si>
  <si>
    <t>T 62.0</t>
  </si>
  <si>
    <t>T 65.5</t>
  </si>
  <si>
    <t>T 68.0</t>
  </si>
  <si>
    <t>T 70.5</t>
  </si>
  <si>
    <t>T 73.0</t>
  </si>
  <si>
    <t>T 87.0</t>
  </si>
  <si>
    <t>T 90.0</t>
  </si>
  <si>
    <t>北越アートポスト</t>
  </si>
  <si>
    <t>北越アートポスト（略称AP）</t>
  </si>
  <si>
    <t>アートポスト</t>
  </si>
  <si>
    <t>積み数</t>
  </si>
  <si>
    <t>R</t>
  </si>
  <si>
    <t>梱包</t>
  </si>
  <si>
    <t>枚数</t>
  </si>
  <si>
    <t>46/T.Y</t>
  </si>
  <si>
    <t>仕上がり寸法</t>
    <rPh sb="0" eb="2">
      <t>シア</t>
    </rPh>
    <rPh sb="4" eb="6">
      <t>スンポウ</t>
    </rPh>
    <phoneticPr fontId="1"/>
  </si>
  <si>
    <t>断裁後の用紙サイズ</t>
    <rPh sb="0" eb="2">
      <t>ダンサイ</t>
    </rPh>
    <rPh sb="2" eb="3">
      <t>ゴ</t>
    </rPh>
    <rPh sb="4" eb="6">
      <t>ヨウシ</t>
    </rPh>
    <phoneticPr fontId="1"/>
  </si>
  <si>
    <t>断裁前の用紙サイズ</t>
    <rPh sb="0" eb="2">
      <t>ダンサイ</t>
    </rPh>
    <rPh sb="2" eb="3">
      <t>マエ</t>
    </rPh>
    <rPh sb="4" eb="6">
      <t>ヨウシ</t>
    </rPh>
    <phoneticPr fontId="1"/>
  </si>
  <si>
    <t>主な用途
　ポスターなど、大きいサイズで使用</t>
    <rPh sb="0" eb="1">
      <t>オモ</t>
    </rPh>
    <rPh sb="2" eb="4">
      <t>ヨウト</t>
    </rPh>
    <rPh sb="13" eb="14">
      <t>オオ</t>
    </rPh>
    <rPh sb="20" eb="22">
      <t>シヨウ</t>
    </rPh>
    <phoneticPr fontId="1"/>
  </si>
  <si>
    <t>主な用途
　書籍、雑誌、パンフレット、リーフレット　など</t>
    <rPh sb="6" eb="8">
      <t>ショセキ</t>
    </rPh>
    <rPh sb="9" eb="11">
      <t>ザッシ</t>
    </rPh>
    <phoneticPr fontId="1"/>
  </si>
  <si>
    <t>用途</t>
    <rPh sb="0" eb="2">
      <t>ヨウト</t>
    </rPh>
    <phoneticPr fontId="1"/>
  </si>
  <si>
    <t>　印刷物のサイズ、内容、部数、紙の厚さ、
　使用する印刷機にあわせて、用紙を断裁します
　※用紙の使用枚数を計算する際は
　　「黄色」のサイズを入力してください。
　　断裁サイズに対する面付数を確認する際に
　　「黄色」部分にこちらの数値を入力すれば
　　確認することが可能です。</t>
    <rPh sb="1" eb="4">
      <t>インサツブツ</t>
    </rPh>
    <rPh sb="9" eb="11">
      <t>ナイヨウ</t>
    </rPh>
    <rPh sb="12" eb="14">
      <t>ブスウ</t>
    </rPh>
    <rPh sb="15" eb="16">
      <t>カミ</t>
    </rPh>
    <rPh sb="17" eb="18">
      <t>アツ</t>
    </rPh>
    <rPh sb="22" eb="24">
      <t>シヨウ</t>
    </rPh>
    <rPh sb="26" eb="29">
      <t>インサツキ</t>
    </rPh>
    <rPh sb="35" eb="37">
      <t>ヨウシ</t>
    </rPh>
    <rPh sb="38" eb="40">
      <t>ダンサイ</t>
    </rPh>
    <rPh sb="47" eb="49">
      <t>ヨウシ</t>
    </rPh>
    <rPh sb="50" eb="52">
      <t>シヨウ</t>
    </rPh>
    <rPh sb="52" eb="54">
      <t>マイスウ</t>
    </rPh>
    <rPh sb="55" eb="57">
      <t>ケイサン</t>
    </rPh>
    <rPh sb="59" eb="60">
      <t>サイ</t>
    </rPh>
    <rPh sb="65" eb="67">
      <t>キイロ</t>
    </rPh>
    <rPh sb="73" eb="75">
      <t>ニュウリョク</t>
    </rPh>
    <rPh sb="85" eb="87">
      <t>ダンサイ</t>
    </rPh>
    <rPh sb="91" eb="92">
      <t>タイ</t>
    </rPh>
    <rPh sb="94" eb="95">
      <t>メン</t>
    </rPh>
    <rPh sb="95" eb="96">
      <t>ツ</t>
    </rPh>
    <rPh sb="96" eb="97">
      <t>スウ</t>
    </rPh>
    <rPh sb="98" eb="100">
      <t>カクニン</t>
    </rPh>
    <rPh sb="102" eb="103">
      <t>サイ</t>
    </rPh>
    <rPh sb="108" eb="110">
      <t>キイロ</t>
    </rPh>
    <rPh sb="111" eb="113">
      <t>ブブン</t>
    </rPh>
    <rPh sb="118" eb="120">
      <t>スウチ</t>
    </rPh>
    <rPh sb="121" eb="123">
      <t>ニュウリョク</t>
    </rPh>
    <rPh sb="129" eb="131">
      <t>カクニン</t>
    </rPh>
    <rPh sb="136" eb="138">
      <t>カノウ</t>
    </rPh>
    <phoneticPr fontId="1"/>
  </si>
  <si>
    <t>包装紙などに使用する規格</t>
    <rPh sb="0" eb="3">
      <t>ホウソウシ</t>
    </rPh>
    <rPh sb="6" eb="8">
      <t>シヨウ</t>
    </rPh>
    <rPh sb="10" eb="12">
      <t>キカク</t>
    </rPh>
    <phoneticPr fontId="1"/>
  </si>
  <si>
    <t>K判はこちらを代用</t>
    <rPh sb="1" eb="2">
      <t>バン</t>
    </rPh>
    <rPh sb="7" eb="9">
      <t>ダイヨウ</t>
    </rPh>
    <phoneticPr fontId="1"/>
  </si>
  <si>
    <t>L判はこちらを代用</t>
    <rPh sb="1" eb="2">
      <t>バン</t>
    </rPh>
    <rPh sb="7" eb="9">
      <t>ダイヨウ</t>
    </rPh>
    <phoneticPr fontId="1"/>
  </si>
  <si>
    <t>その他の用紙サイズ</t>
    <rPh sb="2" eb="3">
      <t>ホカ</t>
    </rPh>
    <rPh sb="4" eb="6">
      <t>ヨウシ</t>
    </rPh>
    <phoneticPr fontId="1"/>
  </si>
  <si>
    <t>よこ×たて(mm)</t>
    <phoneticPr fontId="1"/>
  </si>
  <si>
    <r>
      <t>基本的に</t>
    </r>
    <r>
      <rPr>
        <b/>
        <sz val="10"/>
        <color theme="1"/>
        <rFont val="ＭＳ Ｐゴシック"/>
        <family val="3"/>
        <charset val="128"/>
        <scheme val="minor"/>
      </rPr>
      <t>A系列</t>
    </r>
    <r>
      <rPr>
        <sz val="10"/>
        <color theme="1"/>
        <rFont val="ＭＳ Ｐゴシック"/>
        <family val="3"/>
        <charset val="128"/>
        <scheme val="minor"/>
      </rPr>
      <t>に使用します (A4、A5、A6など)</t>
    </r>
    <rPh sb="0" eb="3">
      <t>キホンテキ</t>
    </rPh>
    <rPh sb="5" eb="7">
      <t>ケイレツ</t>
    </rPh>
    <rPh sb="8" eb="10">
      <t>シヨウ</t>
    </rPh>
    <phoneticPr fontId="1"/>
  </si>
  <si>
    <r>
      <t>基本的に</t>
    </r>
    <r>
      <rPr>
        <b/>
        <sz val="10"/>
        <color theme="1"/>
        <rFont val="ＭＳ Ｐゴシック"/>
        <family val="3"/>
        <charset val="128"/>
        <scheme val="minor"/>
      </rPr>
      <t>B系列</t>
    </r>
    <r>
      <rPr>
        <sz val="10"/>
        <color theme="1"/>
        <rFont val="ＭＳ Ｐゴシック"/>
        <family val="3"/>
        <charset val="128"/>
        <scheme val="minor"/>
      </rPr>
      <t>に使用します (B4、B5、B6、四六判など)</t>
    </r>
    <rPh sb="0" eb="3">
      <t>キホンテキ</t>
    </rPh>
    <rPh sb="5" eb="7">
      <t>ケイレツ</t>
    </rPh>
    <rPh sb="8" eb="10">
      <t>シヨウ</t>
    </rPh>
    <rPh sb="24" eb="26">
      <t>４６</t>
    </rPh>
    <rPh sb="26" eb="27">
      <t>バン</t>
    </rPh>
    <phoneticPr fontId="1"/>
  </si>
  <si>
    <r>
      <t>基本的に</t>
    </r>
    <r>
      <rPr>
        <b/>
        <sz val="10"/>
        <color theme="1"/>
        <rFont val="ＭＳ Ｐゴシック"/>
        <family val="3"/>
        <charset val="128"/>
        <scheme val="minor"/>
      </rPr>
      <t>B系列</t>
    </r>
    <r>
      <rPr>
        <sz val="10"/>
        <color theme="1"/>
        <rFont val="ＭＳ Ｐゴシック"/>
        <family val="3"/>
        <charset val="128"/>
        <scheme val="minor"/>
      </rPr>
      <t>に使用します (B4、B5、B6、四六判など)</t>
    </r>
    <rPh sb="0" eb="3">
      <t>キホンテキ</t>
    </rPh>
    <rPh sb="5" eb="7">
      <t>ケイレツ</t>
    </rPh>
    <rPh sb="8" eb="10">
      <t>シヨウ</t>
    </rPh>
    <phoneticPr fontId="1"/>
  </si>
  <si>
    <t>片面の
面付数</t>
    <rPh sb="0" eb="2">
      <t>カタメン</t>
    </rPh>
    <rPh sb="4" eb="5">
      <t>メン</t>
    </rPh>
    <rPh sb="5" eb="6">
      <t>ツ</t>
    </rPh>
    <rPh sb="6" eb="7">
      <t>スウ</t>
    </rPh>
    <phoneticPr fontId="1"/>
  </si>
  <si>
    <t>表裏面付数
(頁数)</t>
    <rPh sb="0" eb="2">
      <t>ヒョウリ</t>
    </rPh>
    <rPh sb="2" eb="3">
      <t>メン</t>
    </rPh>
    <rPh sb="3" eb="4">
      <t>ツキ</t>
    </rPh>
    <rPh sb="4" eb="5">
      <t>カズ</t>
    </rPh>
    <rPh sb="7" eb="8">
      <t>ページ</t>
    </rPh>
    <rPh sb="8" eb="9">
      <t>スウ</t>
    </rPh>
    <phoneticPr fontId="1"/>
  </si>
  <si>
    <t>用紙サイズ
（たて）(mm)</t>
    <rPh sb="0" eb="2">
      <t>ヨウシ</t>
    </rPh>
    <phoneticPr fontId="1"/>
  </si>
  <si>
    <t>用紙サイズ
（よこ）(mm)</t>
    <rPh sb="0" eb="2">
      <t>ヨウシ</t>
    </rPh>
    <phoneticPr fontId="1"/>
  </si>
  <si>
    <t>全紙サイズ
（たて）(mm)</t>
    <rPh sb="0" eb="2">
      <t>ゼンシ</t>
    </rPh>
    <phoneticPr fontId="1"/>
  </si>
  <si>
    <t>全紙サイズ
(よこ）(mm)</t>
    <rPh sb="0" eb="2">
      <t>ゼンシ</t>
    </rPh>
    <phoneticPr fontId="1"/>
  </si>
  <si>
    <t>両面付数</t>
    <rPh sb="0" eb="2">
      <t>リョウメン</t>
    </rPh>
    <rPh sb="2" eb="3">
      <t>ツ</t>
    </rPh>
    <rPh sb="3" eb="4">
      <t>スウ</t>
    </rPh>
    <phoneticPr fontId="1"/>
  </si>
  <si>
    <t>No.</t>
    <phoneticPr fontId="1"/>
  </si>
  <si>
    <t>任意の数</t>
    <rPh sb="0" eb="2">
      <t>ニンイ</t>
    </rPh>
    <rPh sb="3" eb="4">
      <t>カズ</t>
    </rPh>
    <phoneticPr fontId="1"/>
  </si>
  <si>
    <t>印刷部数
(部)</t>
    <rPh sb="0" eb="2">
      <t>インサツ</t>
    </rPh>
    <rPh sb="2" eb="4">
      <t>ブスウ</t>
    </rPh>
    <rPh sb="6" eb="7">
      <t>ブ</t>
    </rPh>
    <phoneticPr fontId="1"/>
  </si>
  <si>
    <t>ページ数（１冊）
(総ページ数)</t>
    <rPh sb="3" eb="4">
      <t>スウ</t>
    </rPh>
    <rPh sb="6" eb="7">
      <t>サツ</t>
    </rPh>
    <rPh sb="10" eb="11">
      <t>ソウ</t>
    </rPh>
    <rPh sb="14" eb="15">
      <t>スウ</t>
    </rPh>
    <phoneticPr fontId="1"/>
  </si>
  <si>
    <t>用紙枚数
(枚)</t>
    <rPh sb="0" eb="2">
      <t>ヨウシ</t>
    </rPh>
    <rPh sb="2" eb="4">
      <t>マイスウ</t>
    </rPh>
    <rPh sb="6" eb="7">
      <t>マイ</t>
    </rPh>
    <phoneticPr fontId="1"/>
  </si>
  <si>
    <t>予備数
(枚)</t>
    <rPh sb="0" eb="2">
      <t>ヨビ</t>
    </rPh>
    <rPh sb="2" eb="3">
      <t>スウ</t>
    </rPh>
    <phoneticPr fontId="1"/>
  </si>
  <si>
    <t>必要枚数
(枚)</t>
    <rPh sb="0" eb="2">
      <t>ヒツヨウ</t>
    </rPh>
    <rPh sb="2" eb="4">
      <t>マイスウ</t>
    </rPh>
    <phoneticPr fontId="1"/>
  </si>
  <si>
    <t>全紙サイズ
（よこ）(mm)</t>
    <rPh sb="0" eb="2">
      <t>ゼンシ</t>
    </rPh>
    <phoneticPr fontId="1"/>
  </si>
  <si>
    <t>表裏面付数
(頁数)</t>
    <rPh sb="0" eb="2">
      <t>ヒョウリ</t>
    </rPh>
    <rPh sb="2" eb="3">
      <t>メン</t>
    </rPh>
    <rPh sb="3" eb="4">
      <t>ツキ</t>
    </rPh>
    <rPh sb="4" eb="5">
      <t>カズ</t>
    </rPh>
    <phoneticPr fontId="1"/>
  </si>
  <si>
    <t>片面の
面付数</t>
    <rPh sb="0" eb="2">
      <t>カタメン</t>
    </rPh>
    <rPh sb="4" eb="5">
      <t>メン</t>
    </rPh>
    <rPh sb="5" eb="6">
      <t>ツキ</t>
    </rPh>
    <rPh sb="6" eb="7">
      <t>スウ</t>
    </rPh>
    <phoneticPr fontId="1"/>
  </si>
  <si>
    <t>四六判、新書判はこちらを代用</t>
    <rPh sb="0" eb="2">
      <t>４６</t>
    </rPh>
    <rPh sb="2" eb="3">
      <t>バン</t>
    </rPh>
    <rPh sb="4" eb="6">
      <t>シンショ</t>
    </rPh>
    <rPh sb="6" eb="7">
      <t>バン</t>
    </rPh>
    <rPh sb="12" eb="14">
      <t>ダイヨウ</t>
    </rPh>
    <phoneticPr fontId="1"/>
  </si>
  <si>
    <t>AB判はこちらを代用</t>
    <rPh sb="2" eb="3">
      <t>バン</t>
    </rPh>
    <rPh sb="8" eb="10">
      <t>ダイヨウ</t>
    </rPh>
    <phoneticPr fontId="1"/>
  </si>
</sst>
</file>

<file path=xl/styles.xml><?xml version="1.0" encoding="utf-8"?>
<styleSheet xmlns="http://schemas.openxmlformats.org/spreadsheetml/2006/main">
  <fonts count="3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20"/>
      <color theme="1"/>
      <name val="ＭＳ Ｐゴシック"/>
      <family val="2"/>
      <charset val="128"/>
      <scheme val="minor"/>
    </font>
    <font>
      <sz val="14"/>
      <color theme="1"/>
      <name val="ＭＳ Ｐゴシック"/>
      <family val="2"/>
      <charset val="128"/>
      <scheme val="minor"/>
    </font>
    <font>
      <sz val="9"/>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b/>
      <sz val="18"/>
      <color theme="1"/>
      <name val="ＭＳ Ｐゴシック"/>
      <family val="3"/>
      <charset val="128"/>
      <scheme val="minor"/>
    </font>
    <font>
      <b/>
      <sz val="11"/>
      <color theme="1"/>
      <name val="ＭＳ Ｐゴシック"/>
      <family val="3"/>
      <charset val="128"/>
      <scheme val="minor"/>
    </font>
    <font>
      <b/>
      <vertAlign val="superscript"/>
      <sz val="11"/>
      <color theme="1"/>
      <name val="ＭＳ Ｐゴシック"/>
      <family val="3"/>
      <charset val="128"/>
      <scheme val="minor"/>
    </font>
    <font>
      <b/>
      <sz val="24"/>
      <color theme="1"/>
      <name val="ＭＳ Ｐゴシック"/>
      <family val="3"/>
      <charset val="128"/>
      <scheme val="minor"/>
    </font>
    <font>
      <vertAlign val="superscript"/>
      <sz val="11"/>
      <color theme="1"/>
      <name val="ＭＳ Ｐゴシック"/>
      <family val="3"/>
      <charset val="128"/>
      <scheme val="minor"/>
    </font>
    <font>
      <sz val="11"/>
      <color theme="1"/>
      <name val="ＭＳ Ｐゴシック"/>
      <family val="3"/>
      <charset val="128"/>
      <scheme val="minor"/>
    </font>
    <font>
      <b/>
      <sz val="14.4"/>
      <color rgb="FF3D3D3D"/>
      <name val="ＭＳ Ｐゴシック"/>
      <family val="3"/>
      <charset val="128"/>
      <scheme val="minor"/>
    </font>
    <font>
      <b/>
      <sz val="9.1"/>
      <color theme="1"/>
      <name val="ＭＳ Ｐゴシック"/>
      <family val="3"/>
      <charset val="128"/>
      <scheme val="minor"/>
    </font>
    <font>
      <sz val="9.1"/>
      <color theme="1"/>
      <name val="ＭＳ Ｐゴシック"/>
      <family val="3"/>
      <charset val="128"/>
      <scheme val="minor"/>
    </font>
    <font>
      <sz val="9.35"/>
      <color theme="1"/>
      <name val="ＭＳ Ｐゴシック"/>
      <family val="3"/>
      <charset val="128"/>
      <scheme val="minor"/>
    </font>
    <font>
      <b/>
      <sz val="11"/>
      <color indexed="81"/>
      <name val="ＭＳ Ｐゴシック"/>
      <family val="3"/>
      <charset val="128"/>
    </font>
    <font>
      <b/>
      <sz val="12"/>
      <color indexed="81"/>
      <name val="ＭＳ Ｐゴシック"/>
      <family val="3"/>
      <charset val="128"/>
    </font>
    <font>
      <sz val="8"/>
      <color indexed="81"/>
      <name val="ＭＳ Ｐゴシック"/>
      <family val="3"/>
      <charset val="128"/>
    </font>
    <font>
      <b/>
      <sz val="11"/>
      <color theme="0"/>
      <name val="ＭＳ Ｐゴシック"/>
      <family val="3"/>
      <charset val="128"/>
      <scheme val="minor"/>
    </font>
    <font>
      <sz val="11"/>
      <color rgb="FFFF0000"/>
      <name val="ＭＳ Ｐゴシック"/>
      <family val="2"/>
      <charset val="128"/>
      <scheme val="minor"/>
    </font>
    <font>
      <sz val="9"/>
      <color theme="1"/>
      <name val="ＭＳ Ｐゴシック"/>
      <family val="3"/>
      <charset val="128"/>
      <scheme val="minor"/>
    </font>
    <font>
      <sz val="10"/>
      <color theme="1"/>
      <name val="ＭＳ Ｐゴシック"/>
      <family val="2"/>
      <charset val="128"/>
      <scheme val="minor"/>
    </font>
    <font>
      <b/>
      <sz val="10"/>
      <color theme="1"/>
      <name val="ＭＳ Ｐゴシック"/>
      <family val="3"/>
      <charset val="128"/>
      <scheme val="minor"/>
    </font>
    <font>
      <sz val="10"/>
      <color theme="1"/>
      <name val="ＭＳ Ｐゴシック"/>
      <family val="3"/>
      <charset val="128"/>
      <scheme val="minor"/>
    </font>
  </fonts>
  <fills count="13">
    <fill>
      <patternFill patternType="none"/>
    </fill>
    <fill>
      <patternFill patternType="gray125"/>
    </fill>
    <fill>
      <patternFill patternType="solid">
        <fgColor theme="5"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99"/>
        <bgColor indexed="64"/>
      </patternFill>
    </fill>
    <fill>
      <patternFill patternType="solid">
        <fgColor theme="7" tint="0.59999389629810485"/>
        <bgColor indexed="64"/>
      </patternFill>
    </fill>
    <fill>
      <patternFill patternType="solid">
        <fgColor rgb="FF00B0F0"/>
        <bgColor indexed="64"/>
      </patternFill>
    </fill>
    <fill>
      <patternFill patternType="solid">
        <fgColor rgb="FFFBFCC8"/>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rgb="FFFCFDDB"/>
        <bgColor indexed="64"/>
      </patternFill>
    </fill>
  </fills>
  <borders count="55">
    <border>
      <left/>
      <right/>
      <top/>
      <bottom/>
      <diagonal/>
    </border>
    <border>
      <left style="medium">
        <color theme="3" tint="0.39994506668294322"/>
      </left>
      <right style="medium">
        <color theme="3" tint="0.39994506668294322"/>
      </right>
      <top style="medium">
        <color theme="3" tint="0.39994506668294322"/>
      </top>
      <bottom style="medium">
        <color theme="3" tint="0.39994506668294322"/>
      </bottom>
      <diagonal/>
    </border>
    <border>
      <left style="medium">
        <color theme="3" tint="0.39994506668294322"/>
      </left>
      <right style="medium">
        <color theme="3" tint="0.39994506668294322"/>
      </right>
      <top style="medium">
        <color theme="3" tint="0.39991454817346722"/>
      </top>
      <bottom style="medium">
        <color theme="3" tint="0.399945066682943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theme="1"/>
      </right>
      <top style="thin">
        <color indexed="64"/>
      </top>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rgb="FFCCCCCC"/>
      </left>
      <right style="thin">
        <color rgb="FFCCCCCC"/>
      </right>
      <top style="thin">
        <color rgb="FFCCCCCC"/>
      </top>
      <bottom style="thin">
        <color rgb="FFCCCCCC"/>
      </bottom>
      <diagonal/>
    </border>
    <border>
      <left/>
      <right/>
      <top/>
      <bottom style="thin">
        <color rgb="FFCCCCCC"/>
      </bottom>
      <diagonal/>
    </border>
    <border>
      <left/>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diagonal/>
    </border>
    <border>
      <left style="thin">
        <color rgb="FFCCCCCC"/>
      </left>
      <right style="thin">
        <color rgb="FFCCCCCC"/>
      </right>
      <top/>
      <bottom style="thin">
        <color rgb="FFCCCCCC"/>
      </bottom>
      <diagonal/>
    </border>
    <border>
      <left style="thin">
        <color rgb="FFCCCCCC"/>
      </left>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CCCCCC"/>
      </left>
      <right/>
      <top style="thin">
        <color rgb="FFCCCCCC"/>
      </top>
      <bottom/>
      <diagonal/>
    </border>
    <border>
      <left/>
      <right style="thin">
        <color rgb="FFCCCCCC"/>
      </right>
      <top style="thin">
        <color rgb="FFCCCCCC"/>
      </top>
      <bottom/>
      <diagonal/>
    </border>
    <border>
      <left style="thin">
        <color rgb="FFCCCCCC"/>
      </left>
      <right/>
      <top/>
      <bottom/>
      <diagonal/>
    </border>
    <border>
      <left/>
      <right style="thin">
        <color rgb="FFCCCCCC"/>
      </right>
      <top/>
      <bottom/>
      <diagonal/>
    </border>
    <border>
      <left style="thin">
        <color rgb="FFCCCCCC"/>
      </left>
      <right/>
      <top/>
      <bottom style="thin">
        <color rgb="FFCCCCCC"/>
      </bottom>
      <diagonal/>
    </border>
    <border>
      <left/>
      <right style="thin">
        <color rgb="FFCCCCCC"/>
      </right>
      <top/>
      <bottom style="thin">
        <color rgb="FFCCCCCC"/>
      </bottom>
      <diagonal/>
    </border>
    <border>
      <left style="medium">
        <color rgb="FFB2B6B7"/>
      </left>
      <right style="medium">
        <color rgb="FFB2B6B7"/>
      </right>
      <top style="medium">
        <color rgb="FFB2B6B7"/>
      </top>
      <bottom style="medium">
        <color rgb="FFB2B6B7"/>
      </bottom>
      <diagonal/>
    </border>
    <border>
      <left style="medium">
        <color rgb="FFB2B6B7"/>
      </left>
      <right style="medium">
        <color rgb="FFB2B6B7"/>
      </right>
      <top style="medium">
        <color rgb="FFB2B6B7"/>
      </top>
      <bottom/>
      <diagonal/>
    </border>
    <border>
      <left style="medium">
        <color rgb="FFB2B6B7"/>
      </left>
      <right style="medium">
        <color rgb="FFB2B6B7"/>
      </right>
      <top/>
      <bottom style="medium">
        <color rgb="FFB2B6B7"/>
      </bottom>
      <diagonal/>
    </border>
    <border>
      <left style="medium">
        <color rgb="FFB2B6B7"/>
      </left>
      <right/>
      <top style="medium">
        <color rgb="FFB2B6B7"/>
      </top>
      <bottom style="medium">
        <color rgb="FFB2B6B7"/>
      </bottom>
      <diagonal/>
    </border>
    <border>
      <left/>
      <right/>
      <top style="medium">
        <color rgb="FFB2B6B7"/>
      </top>
      <bottom style="medium">
        <color rgb="FFB2B6B7"/>
      </bottom>
      <diagonal/>
    </border>
    <border>
      <left/>
      <right style="medium">
        <color rgb="FFB2B6B7"/>
      </right>
      <top style="medium">
        <color rgb="FFB2B6B7"/>
      </top>
      <bottom style="medium">
        <color rgb="FFB2B6B7"/>
      </bottom>
      <diagonal/>
    </border>
    <border>
      <left/>
      <right/>
      <top/>
      <bottom style="medium">
        <color rgb="FFB2B6B7"/>
      </bottom>
      <diagonal/>
    </border>
    <border>
      <left/>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thin">
        <color theme="1"/>
      </left>
      <right/>
      <top style="thin">
        <color theme="1"/>
      </top>
      <bottom style="thin">
        <color theme="1"/>
      </bottom>
      <diagonal/>
    </border>
    <border>
      <left/>
      <right style="thin">
        <color theme="1"/>
      </right>
      <top/>
      <bottom style="thin">
        <color theme="1"/>
      </bottom>
      <diagonal/>
    </border>
    <border>
      <left style="thin">
        <color theme="1"/>
      </left>
      <right/>
      <top style="thin">
        <color theme="1"/>
      </top>
      <bottom/>
      <diagonal/>
    </border>
    <border>
      <left/>
      <right/>
      <top/>
      <bottom style="thin">
        <color theme="1"/>
      </bottom>
      <diagonal/>
    </border>
    <border>
      <left/>
      <right/>
      <top style="thin">
        <color theme="1"/>
      </top>
      <bottom style="thin">
        <color theme="1"/>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rgb="FF00B050"/>
      </left>
      <right style="medium">
        <color rgb="FF00B050"/>
      </right>
      <top style="medium">
        <color rgb="FF00B050"/>
      </top>
      <bottom style="medium">
        <color rgb="FF00B050"/>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medium">
        <color rgb="FF00B050"/>
      </right>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67">
    <xf numFmtId="0" fontId="0" fillId="0" borderId="0" xfId="0">
      <alignment vertical="center"/>
    </xf>
    <xf numFmtId="38" fontId="0" fillId="0" borderId="0" xfId="1" applyFont="1">
      <alignment vertical="center"/>
    </xf>
    <xf numFmtId="38" fontId="0" fillId="0" borderId="0" xfId="1" applyFont="1" applyAlignment="1">
      <alignment horizontal="center" vertical="center"/>
    </xf>
    <xf numFmtId="38" fontId="0" fillId="0" borderId="0" xfId="1" applyFont="1" applyAlignment="1">
      <alignment vertical="center"/>
    </xf>
    <xf numFmtId="0" fontId="0" fillId="0" borderId="3" xfId="0" applyBorder="1">
      <alignment vertical="center"/>
    </xf>
    <xf numFmtId="38" fontId="0" fillId="0" borderId="8" xfId="1" applyFont="1" applyBorder="1">
      <alignment vertical="center"/>
    </xf>
    <xf numFmtId="38" fontId="0" fillId="0" borderId="13" xfId="1" applyFont="1" applyBorder="1">
      <alignment vertical="center"/>
    </xf>
    <xf numFmtId="0" fontId="0" fillId="0" borderId="0" xfId="0" applyAlignment="1">
      <alignment horizontal="centerContinuous" vertical="center"/>
    </xf>
    <xf numFmtId="38" fontId="0" fillId="0" borderId="0" xfId="1" applyFont="1" applyAlignment="1">
      <alignment horizontal="centerContinuous" vertical="center"/>
    </xf>
    <xf numFmtId="0" fontId="6" fillId="0" borderId="0" xfId="0" applyFont="1" applyAlignment="1">
      <alignment horizontal="centerContinuous" vertical="center"/>
    </xf>
    <xf numFmtId="0" fontId="0" fillId="0" borderId="0" xfId="0" applyAlignment="1">
      <alignment horizontal="center" vertical="center" shrinkToFit="1"/>
    </xf>
    <xf numFmtId="0" fontId="0" fillId="0" borderId="0" xfId="0" applyAlignment="1">
      <alignment horizontal="center" vertical="center"/>
    </xf>
    <xf numFmtId="0" fontId="0" fillId="0" borderId="0" xfId="1" applyNumberFormat="1" applyFont="1">
      <alignment vertical="center"/>
    </xf>
    <xf numFmtId="0" fontId="0" fillId="0" borderId="0" xfId="0" applyAlignment="1">
      <alignment horizontal="left" vertical="center"/>
    </xf>
    <xf numFmtId="38" fontId="11" fillId="0" borderId="0" xfId="1" applyFont="1" applyAlignment="1">
      <alignment horizontal="left" vertical="center" indent="1"/>
    </xf>
    <xf numFmtId="0" fontId="12" fillId="0" borderId="0" xfId="0" applyFont="1">
      <alignment vertical="center"/>
    </xf>
    <xf numFmtId="0" fontId="11" fillId="0" borderId="0" xfId="0" applyFont="1">
      <alignment vertical="center"/>
    </xf>
    <xf numFmtId="0" fontId="13" fillId="0" borderId="17" xfId="0" applyFont="1" applyBorder="1" applyAlignment="1">
      <alignment horizontal="center" vertical="center" wrapText="1"/>
    </xf>
    <xf numFmtId="0" fontId="0" fillId="0" borderId="17" xfId="0" applyBorder="1" applyAlignment="1">
      <alignment vertical="center" wrapText="1"/>
    </xf>
    <xf numFmtId="0" fontId="0" fillId="0" borderId="0" xfId="0" applyAlignment="1">
      <alignment horizontal="left" vertical="center" indent="1"/>
    </xf>
    <xf numFmtId="0" fontId="13" fillId="0" borderId="20" xfId="0" applyFont="1" applyBorder="1" applyAlignment="1">
      <alignment horizontal="center" vertical="center" wrapText="1"/>
    </xf>
    <xf numFmtId="0" fontId="13" fillId="0" borderId="22" xfId="0" applyFont="1" applyBorder="1" applyAlignment="1">
      <alignment horizontal="center" vertical="center" wrapText="1"/>
    </xf>
    <xf numFmtId="0" fontId="15" fillId="0" borderId="0" xfId="0" applyFont="1">
      <alignment vertical="center"/>
    </xf>
    <xf numFmtId="0" fontId="13" fillId="0" borderId="0" xfId="0" applyFont="1" applyAlignment="1">
      <alignment horizontal="center" vertical="center" wrapText="1"/>
    </xf>
    <xf numFmtId="0" fontId="0" fillId="0" borderId="0" xfId="0" applyAlignment="1">
      <alignment vertical="center" wrapText="1"/>
    </xf>
    <xf numFmtId="0" fontId="0" fillId="0" borderId="0" xfId="0">
      <alignment vertical="center"/>
    </xf>
    <xf numFmtId="0" fontId="18" fillId="0" borderId="0" xfId="0" applyFont="1">
      <alignment vertical="center"/>
    </xf>
    <xf numFmtId="0" fontId="17" fillId="0" borderId="0" xfId="0" applyFont="1">
      <alignment vertical="center"/>
    </xf>
    <xf numFmtId="0" fontId="19" fillId="0" borderId="0" xfId="0" applyFont="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0" fontId="20" fillId="0" borderId="31" xfId="0" applyFont="1" applyBorder="1" applyAlignment="1">
      <alignment horizontal="left" vertical="center" wrapText="1"/>
    </xf>
    <xf numFmtId="0" fontId="0" fillId="0" borderId="0" xfId="0" applyAlignment="1">
      <alignment horizontal="right" vertical="center"/>
    </xf>
    <xf numFmtId="0" fontId="0" fillId="0" borderId="0" xfId="0" applyAlignment="1">
      <alignment vertical="center" wrapText="1"/>
    </xf>
    <xf numFmtId="0" fontId="0" fillId="0" borderId="0" xfId="0">
      <alignment vertical="center"/>
    </xf>
    <xf numFmtId="0" fontId="0" fillId="0" borderId="13" xfId="0" applyBorder="1" applyAlignment="1">
      <alignment horizontal="center" vertical="center"/>
    </xf>
    <xf numFmtId="0" fontId="0" fillId="0" borderId="7" xfId="1" applyNumberFormat="1" applyFont="1" applyBorder="1">
      <alignment vertical="center"/>
    </xf>
    <xf numFmtId="0" fontId="0" fillId="4" borderId="3" xfId="0" applyFill="1" applyBorder="1">
      <alignment vertical="center"/>
    </xf>
    <xf numFmtId="0" fontId="0" fillId="4" borderId="12" xfId="0" applyFill="1" applyBorder="1" applyAlignment="1">
      <alignment horizontal="center" vertical="center" shrinkToFit="1"/>
    </xf>
    <xf numFmtId="0" fontId="0" fillId="4" borderId="3" xfId="0" applyFill="1" applyBorder="1" applyAlignment="1">
      <alignment horizontal="center" vertical="center" shrinkToFit="1"/>
    </xf>
    <xf numFmtId="0" fontId="0" fillId="4" borderId="4" xfId="0" applyFill="1" applyBorder="1" applyAlignment="1">
      <alignment horizontal="center" vertical="center" shrinkToFit="1"/>
    </xf>
    <xf numFmtId="0" fontId="0" fillId="4" borderId="15" xfId="0" applyFill="1" applyBorder="1" applyAlignment="1">
      <alignment horizontal="center" vertical="center" shrinkToFit="1"/>
    </xf>
    <xf numFmtId="0" fontId="0" fillId="4" borderId="13" xfId="0" applyFill="1" applyBorder="1" applyAlignment="1">
      <alignment horizontal="center" vertical="center" shrinkToFit="1"/>
    </xf>
    <xf numFmtId="0" fontId="0" fillId="4" borderId="14" xfId="0" applyFill="1" applyBorder="1">
      <alignment vertical="center"/>
    </xf>
    <xf numFmtId="0" fontId="0" fillId="4" borderId="3" xfId="0" applyFill="1" applyBorder="1" applyAlignment="1">
      <alignment horizontal="center" vertical="center"/>
    </xf>
    <xf numFmtId="0" fontId="9" fillId="4" borderId="8" xfId="0" applyFont="1" applyFill="1" applyBorder="1" applyAlignment="1">
      <alignment vertical="center"/>
    </xf>
    <xf numFmtId="0" fontId="0" fillId="4" borderId="0" xfId="0" applyFill="1">
      <alignment vertical="center"/>
    </xf>
    <xf numFmtId="0" fontId="0" fillId="4" borderId="15" xfId="0" applyFill="1" applyBorder="1">
      <alignment vertical="center"/>
    </xf>
    <xf numFmtId="0" fontId="0" fillId="4" borderId="13" xfId="0" applyFill="1" applyBorder="1">
      <alignment vertical="center"/>
    </xf>
    <xf numFmtId="0" fontId="0" fillId="4" borderId="12" xfId="0" applyFill="1" applyBorder="1" applyAlignment="1">
      <alignment horizontal="center" vertical="center"/>
    </xf>
    <xf numFmtId="38" fontId="0" fillId="4" borderId="12" xfId="1" applyFont="1" applyFill="1" applyBorder="1" applyAlignment="1">
      <alignment horizontal="center" vertical="center"/>
    </xf>
    <xf numFmtId="0" fontId="13" fillId="5" borderId="3" xfId="0" applyFont="1" applyFill="1" applyBorder="1">
      <alignment vertical="center"/>
    </xf>
    <xf numFmtId="0" fontId="13" fillId="3" borderId="3" xfId="0" applyFont="1" applyFill="1" applyBorder="1">
      <alignment vertical="center"/>
    </xf>
    <xf numFmtId="0" fontId="13" fillId="6" borderId="3" xfId="0" applyFont="1" applyFill="1" applyBorder="1">
      <alignment vertical="center"/>
    </xf>
    <xf numFmtId="38" fontId="0" fillId="0" borderId="1" xfId="1" applyFont="1" applyBorder="1" applyProtection="1">
      <alignment vertical="center"/>
      <protection locked="0"/>
    </xf>
    <xf numFmtId="0" fontId="0" fillId="0" borderId="13" xfId="1" applyNumberFormat="1" applyFont="1" applyBorder="1">
      <alignment vertical="center"/>
    </xf>
    <xf numFmtId="0" fontId="28" fillId="4" borderId="3" xfId="0" applyFont="1" applyFill="1" applyBorder="1">
      <alignment vertical="center"/>
    </xf>
    <xf numFmtId="0" fontId="0" fillId="0" borderId="6"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0" fillId="2" borderId="10" xfId="0" applyFill="1" applyBorder="1" applyAlignment="1">
      <alignment horizontal="center" vertical="center"/>
    </xf>
    <xf numFmtId="0" fontId="0" fillId="0" borderId="11" xfId="0" applyBorder="1" applyAlignment="1">
      <alignment horizontal="center" vertical="center"/>
    </xf>
    <xf numFmtId="0" fontId="0" fillId="2" borderId="11" xfId="0" applyFill="1" applyBorder="1" applyAlignment="1">
      <alignment horizontal="center" vertical="center"/>
    </xf>
    <xf numFmtId="0" fontId="0" fillId="9" borderId="6" xfId="0" applyFill="1" applyBorder="1" applyAlignment="1">
      <alignment horizontal="center" vertical="center"/>
    </xf>
    <xf numFmtId="0" fontId="0" fillId="9" borderId="3" xfId="0" applyFill="1" applyBorder="1" applyAlignment="1">
      <alignment horizontal="center" vertical="center"/>
    </xf>
    <xf numFmtId="0" fontId="8" fillId="4" borderId="5"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0" fillId="4" borderId="9" xfId="0" applyFill="1" applyBorder="1" applyAlignment="1">
      <alignment horizontal="center" vertical="center" wrapText="1"/>
    </xf>
    <xf numFmtId="0" fontId="0" fillId="0" borderId="43" xfId="0" applyBorder="1">
      <alignment vertical="center"/>
    </xf>
    <xf numFmtId="0" fontId="0" fillId="4" borderId="45" xfId="0" applyFill="1" applyBorder="1" applyAlignment="1">
      <alignment horizontal="center" vertical="center"/>
    </xf>
    <xf numFmtId="0" fontId="0" fillId="5" borderId="42" xfId="0" applyFill="1" applyBorder="1" applyAlignment="1" applyProtection="1">
      <alignment horizontal="center" vertical="center"/>
      <protection locked="0"/>
    </xf>
    <xf numFmtId="0" fontId="0" fillId="9" borderId="46" xfId="0" applyFill="1" applyBorder="1" applyAlignment="1">
      <alignment horizontal="center" vertical="center"/>
    </xf>
    <xf numFmtId="0" fontId="0" fillId="9" borderId="47" xfId="0" applyFill="1" applyBorder="1" applyAlignment="1">
      <alignment horizontal="center" vertical="center"/>
    </xf>
    <xf numFmtId="0" fontId="0" fillId="3" borderId="42" xfId="0" applyFill="1" applyBorder="1" applyAlignment="1" applyProtection="1">
      <alignment horizontal="center" vertical="center"/>
      <protection locked="0"/>
    </xf>
    <xf numFmtId="0" fontId="0" fillId="8" borderId="3" xfId="0" applyFill="1" applyBorder="1">
      <alignment vertical="center"/>
    </xf>
    <xf numFmtId="0" fontId="28" fillId="8" borderId="3" xfId="0" applyFont="1" applyFill="1" applyBorder="1">
      <alignment vertical="center"/>
    </xf>
    <xf numFmtId="0" fontId="30" fillId="8" borderId="3" xfId="0" applyFont="1" applyFill="1" applyBorder="1">
      <alignment vertical="center"/>
    </xf>
    <xf numFmtId="0" fontId="0" fillId="9" borderId="3" xfId="0" applyFill="1" applyBorder="1">
      <alignment vertical="center"/>
    </xf>
    <xf numFmtId="0" fontId="0" fillId="10" borderId="3" xfId="0" applyFill="1" applyBorder="1">
      <alignment vertical="center"/>
    </xf>
    <xf numFmtId="0" fontId="0" fillId="0" borderId="42" xfId="0" applyBorder="1" applyAlignment="1">
      <alignment horizontal="centerContinuous" vertical="center"/>
    </xf>
    <xf numFmtId="0" fontId="26" fillId="0" borderId="0" xfId="0" applyFont="1" applyAlignment="1">
      <alignment horizontal="left" vertical="center"/>
    </xf>
    <xf numFmtId="0" fontId="0" fillId="0" borderId="48" xfId="0" applyBorder="1" applyAlignment="1">
      <alignment horizontal="center" vertical="center"/>
    </xf>
    <xf numFmtId="0" fontId="0" fillId="0" borderId="49" xfId="0" applyBorder="1" applyAlignment="1">
      <alignment horizontal="center" vertical="center"/>
    </xf>
    <xf numFmtId="0" fontId="7" fillId="4" borderId="50" xfId="0" applyFont="1" applyFill="1" applyBorder="1" applyAlignment="1">
      <alignment horizontal="center" vertical="center" wrapText="1"/>
    </xf>
    <xf numFmtId="0" fontId="0" fillId="5" borderId="42" xfId="0" applyFill="1" applyBorder="1" applyProtection="1">
      <alignment vertical="center"/>
      <protection locked="0"/>
    </xf>
    <xf numFmtId="0" fontId="13" fillId="2" borderId="51" xfId="0" applyFont="1" applyFill="1" applyBorder="1" applyAlignment="1">
      <alignment horizontal="center" vertical="center"/>
    </xf>
    <xf numFmtId="38" fontId="0" fillId="0" borderId="52" xfId="1" applyFont="1" applyBorder="1" applyProtection="1">
      <alignment vertical="center"/>
      <protection locked="0"/>
    </xf>
    <xf numFmtId="38" fontId="0" fillId="0" borderId="53" xfId="1" applyFont="1" applyBorder="1" applyProtection="1">
      <alignment vertical="center"/>
      <protection locked="0"/>
    </xf>
    <xf numFmtId="38" fontId="0" fillId="2" borderId="51" xfId="1" applyFont="1" applyFill="1" applyBorder="1" applyProtection="1">
      <alignment vertical="center"/>
      <protection locked="0"/>
    </xf>
    <xf numFmtId="0" fontId="7" fillId="0" borderId="0" xfId="0" applyFont="1" applyAlignment="1">
      <alignment horizontal="center" vertical="center"/>
    </xf>
    <xf numFmtId="0" fontId="27" fillId="0" borderId="54" xfId="0" applyFont="1" applyBorder="1" applyAlignment="1">
      <alignment horizontal="center" vertical="center"/>
    </xf>
    <xf numFmtId="0" fontId="0" fillId="5" borderId="42" xfId="0" applyFill="1" applyBorder="1">
      <alignment vertical="center"/>
    </xf>
    <xf numFmtId="0" fontId="27" fillId="0" borderId="0" xfId="0" applyFont="1" applyBorder="1" applyAlignment="1">
      <alignment horizontal="center" vertical="center"/>
    </xf>
    <xf numFmtId="0" fontId="0" fillId="11" borderId="0" xfId="0" applyFill="1" applyBorder="1">
      <alignment vertical="center"/>
    </xf>
    <xf numFmtId="0" fontId="0" fillId="11" borderId="0" xfId="0" applyFill="1" applyBorder="1" applyAlignment="1">
      <alignment horizontal="centerContinuous" vertical="center"/>
    </xf>
    <xf numFmtId="0" fontId="0" fillId="0" borderId="2" xfId="0" applyBorder="1" applyAlignment="1">
      <alignment horizontal="centerContinuous" vertical="center"/>
    </xf>
    <xf numFmtId="0" fontId="0" fillId="2" borderId="51" xfId="0" applyFill="1" applyBorder="1" applyAlignment="1">
      <alignment horizontal="centerContinuous" vertical="center"/>
    </xf>
    <xf numFmtId="38" fontId="0" fillId="0" borderId="52" xfId="1" applyFont="1" applyBorder="1" applyAlignment="1" applyProtection="1">
      <alignment horizontal="center" vertical="center"/>
      <protection locked="0"/>
    </xf>
    <xf numFmtId="38" fontId="0" fillId="2" borderId="51" xfId="1" applyFont="1" applyFill="1" applyBorder="1" applyAlignment="1" applyProtection="1">
      <alignment horizontal="center" vertical="center"/>
      <protection locked="0"/>
    </xf>
    <xf numFmtId="38" fontId="0" fillId="0" borderId="53" xfId="1" applyFont="1" applyBorder="1" applyAlignment="1" applyProtection="1">
      <alignment horizontal="center" vertical="center"/>
      <protection locked="0"/>
    </xf>
    <xf numFmtId="38" fontId="0" fillId="0" borderId="13" xfId="1" applyFont="1" applyBorder="1" applyAlignment="1">
      <alignment horizontal="center" vertical="center"/>
    </xf>
    <xf numFmtId="38" fontId="0" fillId="0" borderId="1" xfId="1" applyFont="1" applyBorder="1" applyAlignment="1" applyProtection="1">
      <alignment horizontal="center" vertical="center"/>
      <protection locked="0"/>
    </xf>
    <xf numFmtId="38" fontId="0" fillId="0" borderId="8" xfId="1" applyFont="1" applyBorder="1" applyAlignment="1">
      <alignment horizontal="center" vertical="center"/>
    </xf>
    <xf numFmtId="38" fontId="0" fillId="4" borderId="12" xfId="1" applyFont="1" applyFill="1" applyBorder="1" applyAlignment="1">
      <alignment horizontal="center" vertical="center" wrapText="1"/>
    </xf>
    <xf numFmtId="38" fontId="0" fillId="4" borderId="3" xfId="1" applyFont="1" applyFill="1" applyBorder="1" applyAlignment="1">
      <alignment horizontal="center" vertical="center" wrapText="1"/>
    </xf>
    <xf numFmtId="38" fontId="25" fillId="7" borderId="3" xfId="1" applyFont="1" applyFill="1" applyBorder="1" applyAlignment="1">
      <alignment horizontal="center" vertical="center" wrapText="1"/>
    </xf>
    <xf numFmtId="0" fontId="0" fillId="0" borderId="8" xfId="0" applyBorder="1" applyAlignment="1">
      <alignment horizontal="center" vertical="center"/>
    </xf>
    <xf numFmtId="0" fontId="0" fillId="0" borderId="7" xfId="0" applyBorder="1" applyAlignment="1">
      <alignment horizontal="center" vertical="center"/>
    </xf>
    <xf numFmtId="0" fontId="0" fillId="0" borderId="1" xfId="0" applyBorder="1" applyAlignment="1" applyProtection="1">
      <alignment horizontal="center" vertical="center"/>
      <protection locked="0"/>
    </xf>
    <xf numFmtId="0" fontId="0" fillId="0" borderId="16" xfId="0" applyBorder="1" applyAlignment="1">
      <alignment horizontal="center" vertical="center"/>
    </xf>
    <xf numFmtId="0" fontId="0" fillId="4" borderId="3" xfId="0" applyFill="1" applyBorder="1" applyAlignment="1">
      <alignment horizontal="center" vertical="center" wrapText="1" shrinkToFit="1"/>
    </xf>
    <xf numFmtId="0" fontId="0" fillId="4" borderId="12" xfId="0" applyFill="1" applyBorder="1" applyAlignment="1">
      <alignment horizontal="center" vertical="center" wrapText="1" shrinkToFit="1"/>
    </xf>
    <xf numFmtId="0" fontId="0" fillId="4" borderId="9" xfId="0" applyFill="1" applyBorder="1" applyAlignment="1">
      <alignment horizontal="center" vertical="center" wrapText="1" shrinkToFit="1"/>
    </xf>
    <xf numFmtId="0" fontId="28" fillId="4" borderId="9" xfId="0" applyFont="1" applyFill="1" applyBorder="1" applyAlignment="1">
      <alignment horizontal="center" vertical="center" wrapText="1" shrinkToFit="1"/>
    </xf>
    <xf numFmtId="0" fontId="30" fillId="9" borderId="3" xfId="0" applyFont="1" applyFill="1" applyBorder="1" applyAlignment="1">
      <alignment vertical="center" wrapText="1"/>
    </xf>
    <xf numFmtId="0" fontId="30" fillId="9" borderId="3" xfId="0" applyFont="1" applyFill="1" applyBorder="1" applyAlignment="1">
      <alignment vertical="center"/>
    </xf>
    <xf numFmtId="0" fontId="0" fillId="12" borderId="44" xfId="0" applyFill="1" applyBorder="1" applyAlignment="1">
      <alignment horizontal="center" vertical="center"/>
    </xf>
    <xf numFmtId="0" fontId="0" fillId="12" borderId="43" xfId="0" applyFill="1" applyBorder="1" applyAlignment="1">
      <alignment horizontal="center" vertical="center"/>
    </xf>
    <xf numFmtId="0" fontId="0" fillId="12" borderId="5" xfId="0" applyFill="1" applyBorder="1" applyAlignment="1">
      <alignment horizontal="center" vertical="center"/>
    </xf>
    <xf numFmtId="0" fontId="0" fillId="12" borderId="3" xfId="0" applyFill="1" applyBorder="1" applyAlignment="1">
      <alignment horizontal="center" vertical="center"/>
    </xf>
    <xf numFmtId="0" fontId="0" fillId="12" borderId="13" xfId="0" applyFill="1" applyBorder="1" applyAlignment="1">
      <alignment horizontal="center" vertical="center"/>
    </xf>
    <xf numFmtId="0" fontId="0" fillId="12" borderId="13" xfId="0" applyFill="1" applyBorder="1">
      <alignment vertical="center"/>
    </xf>
    <xf numFmtId="0" fontId="30" fillId="10" borderId="12" xfId="0" applyFont="1" applyFill="1" applyBorder="1" applyAlignment="1">
      <alignment horizontal="left" vertical="center" wrapText="1"/>
    </xf>
    <xf numFmtId="0" fontId="30" fillId="10" borderId="4" xfId="0" applyFont="1" applyFill="1" applyBorder="1" applyAlignment="1">
      <alignment horizontal="left" vertical="center" wrapText="1"/>
    </xf>
    <xf numFmtId="0" fontId="30" fillId="10" borderId="6" xfId="0" applyFont="1" applyFill="1" applyBorder="1" applyAlignment="1">
      <alignment horizontal="left" vertical="center" wrapText="1"/>
    </xf>
    <xf numFmtId="0" fontId="30" fillId="10" borderId="39" xfId="0" applyFont="1" applyFill="1" applyBorder="1" applyAlignment="1">
      <alignment horizontal="left" vertical="center" wrapText="1"/>
    </xf>
    <xf numFmtId="0" fontId="30" fillId="10" borderId="40" xfId="0" applyFont="1" applyFill="1" applyBorder="1" applyAlignment="1">
      <alignment horizontal="left" vertical="center" wrapText="1"/>
    </xf>
    <xf numFmtId="0" fontId="30" fillId="10" borderId="41" xfId="0" applyFont="1" applyFill="1" applyBorder="1" applyAlignment="1">
      <alignment horizontal="left" vertical="center" wrapText="1"/>
    </xf>
    <xf numFmtId="0" fontId="6" fillId="0" borderId="38" xfId="0" applyFont="1" applyBorder="1" applyAlignment="1">
      <alignment horizontal="left" vertical="center"/>
    </xf>
    <xf numFmtId="0" fontId="30" fillId="9" borderId="12" xfId="0" applyFont="1" applyFill="1" applyBorder="1" applyAlignment="1">
      <alignment horizontal="left" vertical="center" wrapText="1"/>
    </xf>
    <xf numFmtId="0" fontId="30" fillId="9" borderId="4" xfId="0" applyFont="1" applyFill="1" applyBorder="1" applyAlignment="1">
      <alignment horizontal="left" vertical="center"/>
    </xf>
    <xf numFmtId="0" fontId="30" fillId="9" borderId="6" xfId="0" applyFont="1" applyFill="1" applyBorder="1" applyAlignment="1">
      <alignment horizontal="left" vertical="center"/>
    </xf>
    <xf numFmtId="0" fontId="0" fillId="4" borderId="7" xfId="1" applyNumberFormat="1" applyFont="1" applyFill="1" applyBorder="1" applyAlignment="1">
      <alignment horizontal="center" vertical="center"/>
    </xf>
    <xf numFmtId="0" fontId="0" fillId="4" borderId="13" xfId="1" applyNumberFormat="1" applyFont="1" applyFill="1" applyBorder="1" applyAlignment="1">
      <alignment horizontal="center" vertical="center"/>
    </xf>
    <xf numFmtId="0" fontId="0" fillId="4" borderId="8" xfId="1" applyNumberFormat="1" applyFont="1" applyFill="1" applyBorder="1" applyAlignment="1">
      <alignment horizontal="center" vertical="center"/>
    </xf>
    <xf numFmtId="38" fontId="5" fillId="0" borderId="0" xfId="1" applyFont="1" applyAlignment="1">
      <alignment horizontal="center" vertical="center"/>
    </xf>
    <xf numFmtId="0" fontId="17" fillId="0" borderId="0" xfId="0" applyFont="1" applyAlignment="1">
      <alignment horizontal="center" vertical="center"/>
    </xf>
    <xf numFmtId="0" fontId="0" fillId="0" borderId="0" xfId="0">
      <alignment vertical="center"/>
    </xf>
    <xf numFmtId="0" fontId="19" fillId="0" borderId="37" xfId="0" applyFont="1" applyBorder="1" applyAlignment="1">
      <alignment horizontal="left" vertical="center" wrapText="1"/>
    </xf>
    <xf numFmtId="0" fontId="20" fillId="0" borderId="34" xfId="0" applyFont="1" applyBorder="1" applyAlignment="1">
      <alignment horizontal="left" vertical="center" wrapText="1"/>
    </xf>
    <xf numFmtId="0" fontId="20" fillId="0" borderId="36" xfId="0" applyFont="1" applyBorder="1" applyAlignment="1">
      <alignment horizontal="left" vertical="center" wrapText="1"/>
    </xf>
    <xf numFmtId="0" fontId="20" fillId="0" borderId="35" xfId="0" applyFont="1" applyBorder="1" applyAlignment="1">
      <alignment horizontal="left" vertical="center" wrapText="1"/>
    </xf>
    <xf numFmtId="0" fontId="19" fillId="0" borderId="35" xfId="0" applyFont="1" applyBorder="1" applyAlignment="1">
      <alignment horizontal="left" vertic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2" xfId="0" applyFont="1" applyBorder="1" applyAlignment="1">
      <alignment horizontal="center" vertical="center" wrapText="1"/>
    </xf>
    <xf numFmtId="0" fontId="0" fillId="0" borderId="25"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0" fillId="0" borderId="29" xfId="0" applyBorder="1" applyAlignment="1">
      <alignment vertical="center" wrapText="1"/>
    </xf>
    <xf numFmtId="0" fontId="0" fillId="0" borderId="30" xfId="0" applyBorder="1" applyAlignment="1">
      <alignment vertical="center" wrapText="1"/>
    </xf>
    <xf numFmtId="0" fontId="13" fillId="0" borderId="0" xfId="0" applyFont="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0" fillId="0" borderId="20" xfId="0" applyBorder="1" applyAlignment="1">
      <alignment vertical="center" wrapText="1"/>
    </xf>
    <xf numFmtId="0" fontId="0" fillId="0" borderId="22" xfId="0" applyBorder="1" applyAlignment="1">
      <alignment vertical="center" wrapText="1"/>
    </xf>
    <xf numFmtId="3" fontId="0" fillId="0" borderId="20" xfId="0" applyNumberFormat="1" applyBorder="1" applyAlignment="1">
      <alignment vertical="center" wrapText="1"/>
    </xf>
    <xf numFmtId="3" fontId="0" fillId="0" borderId="22" xfId="0" applyNumberFormat="1" applyBorder="1" applyAlignment="1">
      <alignment vertical="center" wrapText="1"/>
    </xf>
    <xf numFmtId="0" fontId="0" fillId="0" borderId="18" xfId="0" applyBorder="1" applyAlignment="1">
      <alignment horizontal="center" vertical="center"/>
    </xf>
    <xf numFmtId="0" fontId="0" fillId="0" borderId="18" xfId="0" applyBorder="1">
      <alignment vertical="center"/>
    </xf>
    <xf numFmtId="0" fontId="0" fillId="0" borderId="19" xfId="0" applyBorder="1" applyAlignment="1">
      <alignment horizontal="center" vertical="center"/>
    </xf>
    <xf numFmtId="0" fontId="0" fillId="0" borderId="19" xfId="0" applyBorder="1">
      <alignment vertical="center"/>
    </xf>
  </cellXfs>
  <cellStyles count="2">
    <cellStyle name="桁区切り" xfId="1" builtinId="6"/>
    <cellStyle name="標準" xfId="0" builtinId="0"/>
  </cellStyles>
  <dxfs count="0"/>
  <tableStyles count="0" defaultTableStyle="TableStyleMedium9" defaultPivotStyle="PivotStyleLight16"/>
  <colors>
    <mruColors>
      <color rgb="FFFCFDDB"/>
      <color rgb="FFFBFCC8"/>
      <color rgb="FFFFFF99"/>
      <color rgb="FFFCFDE3"/>
      <color rgb="FFCCFFFF"/>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92D050"/>
  </sheetPr>
  <dimension ref="A1:H175"/>
  <sheetViews>
    <sheetView workbookViewId="0">
      <selection activeCell="F26" sqref="F26"/>
    </sheetView>
  </sheetViews>
  <sheetFormatPr defaultRowHeight="13.5"/>
  <cols>
    <col min="1" max="1" width="4.25" customWidth="1"/>
    <col min="2" max="2" width="16.375" customWidth="1"/>
    <col min="3" max="3" width="6.375" style="12" customWidth="1"/>
    <col min="4" max="4" width="3.625" customWidth="1"/>
    <col min="5" max="5" width="6" style="12" customWidth="1"/>
    <col min="6" max="6" width="20.25" customWidth="1"/>
    <col min="7" max="7" width="41.5" customWidth="1"/>
    <col min="8" max="8" width="22.25" customWidth="1"/>
  </cols>
  <sheetData>
    <row r="1" spans="1:8" ht="59.25" customHeight="1">
      <c r="A1" s="130" t="s">
        <v>0</v>
      </c>
      <c r="B1" s="130"/>
      <c r="C1" s="130"/>
      <c r="D1" s="130"/>
      <c r="E1" s="130"/>
      <c r="F1" s="130"/>
    </row>
    <row r="2" spans="1:8" ht="19.5" customHeight="1">
      <c r="A2" s="37"/>
      <c r="B2" s="37" t="s">
        <v>35</v>
      </c>
      <c r="C2" s="134" t="s">
        <v>225</v>
      </c>
      <c r="D2" s="135"/>
      <c r="E2" s="136"/>
      <c r="F2" s="37"/>
      <c r="G2" s="37" t="s">
        <v>219</v>
      </c>
      <c r="H2" s="56" t="s">
        <v>224</v>
      </c>
    </row>
    <row r="3" spans="1:8" ht="15.75" customHeight="1">
      <c r="A3" s="51">
        <v>1</v>
      </c>
      <c r="B3" s="4" t="s">
        <v>1</v>
      </c>
      <c r="C3" s="36">
        <v>625</v>
      </c>
      <c r="D3" s="35" t="s">
        <v>2</v>
      </c>
      <c r="E3" s="55">
        <v>880</v>
      </c>
      <c r="F3" s="76" t="s">
        <v>216</v>
      </c>
      <c r="G3" s="77" t="s">
        <v>226</v>
      </c>
      <c r="H3" s="78"/>
    </row>
    <row r="4" spans="1:8" ht="15.75" customHeight="1">
      <c r="A4" s="51">
        <v>2</v>
      </c>
      <c r="B4" s="4" t="s">
        <v>3</v>
      </c>
      <c r="C4" s="36">
        <v>636</v>
      </c>
      <c r="D4" s="35" t="s">
        <v>2</v>
      </c>
      <c r="E4" s="55">
        <v>939</v>
      </c>
      <c r="F4" s="76" t="s">
        <v>216</v>
      </c>
      <c r="G4" s="78" t="s">
        <v>226</v>
      </c>
      <c r="H4" s="78" t="s">
        <v>222</v>
      </c>
    </row>
    <row r="5" spans="1:8" ht="15.75" customHeight="1">
      <c r="A5" s="51">
        <v>3</v>
      </c>
      <c r="B5" s="4" t="s">
        <v>4</v>
      </c>
      <c r="C5" s="36">
        <v>765</v>
      </c>
      <c r="D5" s="35" t="s">
        <v>2</v>
      </c>
      <c r="E5" s="55">
        <v>1085</v>
      </c>
      <c r="F5" s="76" t="s">
        <v>216</v>
      </c>
      <c r="G5" s="78" t="s">
        <v>227</v>
      </c>
      <c r="H5" s="78"/>
    </row>
    <row r="6" spans="1:8" ht="15.75" customHeight="1">
      <c r="A6" s="51">
        <v>4</v>
      </c>
      <c r="B6" s="4" t="s">
        <v>5</v>
      </c>
      <c r="C6" s="36">
        <v>788</v>
      </c>
      <c r="D6" s="35" t="s">
        <v>2</v>
      </c>
      <c r="E6" s="55">
        <v>1091</v>
      </c>
      <c r="F6" s="76" t="s">
        <v>216</v>
      </c>
      <c r="G6" s="78" t="s">
        <v>228</v>
      </c>
      <c r="H6" s="78" t="s">
        <v>223</v>
      </c>
    </row>
    <row r="7" spans="1:8" ht="15.75" customHeight="1">
      <c r="A7" s="52">
        <v>5</v>
      </c>
      <c r="B7" s="4" t="s">
        <v>6</v>
      </c>
      <c r="C7" s="36">
        <v>841</v>
      </c>
      <c r="D7" s="35" t="s">
        <v>2</v>
      </c>
      <c r="E7" s="55">
        <v>594</v>
      </c>
      <c r="F7" s="79" t="s">
        <v>214</v>
      </c>
      <c r="G7" s="131" t="s">
        <v>217</v>
      </c>
      <c r="H7" s="116"/>
    </row>
    <row r="8" spans="1:8" ht="15.75" customHeight="1">
      <c r="A8" s="52">
        <v>6</v>
      </c>
      <c r="B8" s="4" t="s">
        <v>7</v>
      </c>
      <c r="C8" s="36">
        <v>594</v>
      </c>
      <c r="D8" s="35" t="s">
        <v>2</v>
      </c>
      <c r="E8" s="55">
        <v>420</v>
      </c>
      <c r="F8" s="79" t="s">
        <v>214</v>
      </c>
      <c r="G8" s="132"/>
      <c r="H8" s="117"/>
    </row>
    <row r="9" spans="1:8" ht="15.75" customHeight="1">
      <c r="A9" s="52">
        <v>7</v>
      </c>
      <c r="B9" s="4" t="s">
        <v>8</v>
      </c>
      <c r="C9" s="36">
        <v>420</v>
      </c>
      <c r="D9" s="35" t="s">
        <v>2</v>
      </c>
      <c r="E9" s="55">
        <v>297</v>
      </c>
      <c r="F9" s="79" t="s">
        <v>214</v>
      </c>
      <c r="G9" s="133"/>
      <c r="H9" s="117"/>
    </row>
    <row r="10" spans="1:8" ht="15.75" customHeight="1">
      <c r="A10" s="52">
        <v>8</v>
      </c>
      <c r="B10" s="4" t="s">
        <v>9</v>
      </c>
      <c r="C10" s="36">
        <v>297</v>
      </c>
      <c r="D10" s="35" t="s">
        <v>2</v>
      </c>
      <c r="E10" s="55">
        <v>210</v>
      </c>
      <c r="F10" s="79" t="s">
        <v>214</v>
      </c>
      <c r="G10" s="131" t="s">
        <v>218</v>
      </c>
      <c r="H10" s="116" t="s">
        <v>247</v>
      </c>
    </row>
    <row r="11" spans="1:8" ht="15.75" customHeight="1">
      <c r="A11" s="52">
        <v>9</v>
      </c>
      <c r="B11" s="4" t="s">
        <v>10</v>
      </c>
      <c r="C11" s="36">
        <v>210</v>
      </c>
      <c r="D11" s="35" t="s">
        <v>2</v>
      </c>
      <c r="E11" s="55">
        <v>148</v>
      </c>
      <c r="F11" s="79" t="s">
        <v>214</v>
      </c>
      <c r="G11" s="132"/>
      <c r="H11" s="117"/>
    </row>
    <row r="12" spans="1:8" ht="15.75" customHeight="1">
      <c r="A12" s="52">
        <v>10</v>
      </c>
      <c r="B12" s="4" t="s">
        <v>11</v>
      </c>
      <c r="C12" s="36">
        <v>148</v>
      </c>
      <c r="D12" s="35" t="s">
        <v>2</v>
      </c>
      <c r="E12" s="55">
        <v>105</v>
      </c>
      <c r="F12" s="79" t="s">
        <v>214</v>
      </c>
      <c r="G12" s="133"/>
      <c r="H12" s="117"/>
    </row>
    <row r="13" spans="1:8" ht="15.75" customHeight="1">
      <c r="A13" s="52">
        <v>11</v>
      </c>
      <c r="B13" s="4" t="s">
        <v>12</v>
      </c>
      <c r="C13" s="36">
        <v>1030</v>
      </c>
      <c r="D13" s="35" t="s">
        <v>2</v>
      </c>
      <c r="E13" s="55">
        <v>728</v>
      </c>
      <c r="F13" s="79" t="s">
        <v>214</v>
      </c>
      <c r="G13" s="131" t="s">
        <v>217</v>
      </c>
      <c r="H13" s="116"/>
    </row>
    <row r="14" spans="1:8" ht="15.75" customHeight="1">
      <c r="A14" s="52">
        <v>12</v>
      </c>
      <c r="B14" s="4" t="s">
        <v>13</v>
      </c>
      <c r="C14" s="36">
        <v>728</v>
      </c>
      <c r="D14" s="35" t="s">
        <v>2</v>
      </c>
      <c r="E14" s="55">
        <v>515</v>
      </c>
      <c r="F14" s="79" t="s">
        <v>214</v>
      </c>
      <c r="G14" s="132"/>
      <c r="H14" s="117"/>
    </row>
    <row r="15" spans="1:8" ht="15.75" customHeight="1">
      <c r="A15" s="52">
        <v>13</v>
      </c>
      <c r="B15" s="4" t="s">
        <v>14</v>
      </c>
      <c r="C15" s="36">
        <v>515</v>
      </c>
      <c r="D15" s="35" t="s">
        <v>2</v>
      </c>
      <c r="E15" s="55">
        <v>364</v>
      </c>
      <c r="F15" s="79" t="s">
        <v>214</v>
      </c>
      <c r="G15" s="133"/>
      <c r="H15" s="117"/>
    </row>
    <row r="16" spans="1:8" ht="15.75" customHeight="1">
      <c r="A16" s="52">
        <v>14</v>
      </c>
      <c r="B16" s="4" t="s">
        <v>15</v>
      </c>
      <c r="C16" s="36">
        <v>364</v>
      </c>
      <c r="D16" s="35" t="s">
        <v>2</v>
      </c>
      <c r="E16" s="55">
        <v>257</v>
      </c>
      <c r="F16" s="79" t="s">
        <v>214</v>
      </c>
      <c r="G16" s="131" t="s">
        <v>218</v>
      </c>
      <c r="H16" s="116"/>
    </row>
    <row r="17" spans="1:8" ht="15.75" customHeight="1">
      <c r="A17" s="52">
        <v>15</v>
      </c>
      <c r="B17" s="4" t="s">
        <v>16</v>
      </c>
      <c r="C17" s="36">
        <v>257</v>
      </c>
      <c r="D17" s="35" t="s">
        <v>2</v>
      </c>
      <c r="E17" s="55">
        <v>182</v>
      </c>
      <c r="F17" s="79" t="s">
        <v>214</v>
      </c>
      <c r="G17" s="132"/>
      <c r="H17" s="117"/>
    </row>
    <row r="18" spans="1:8" ht="15.75" customHeight="1">
      <c r="A18" s="52">
        <v>16</v>
      </c>
      <c r="B18" s="4" t="s">
        <v>17</v>
      </c>
      <c r="C18" s="36">
        <v>182</v>
      </c>
      <c r="D18" s="35" t="s">
        <v>2</v>
      </c>
      <c r="E18" s="55">
        <v>128</v>
      </c>
      <c r="F18" s="79" t="s">
        <v>214</v>
      </c>
      <c r="G18" s="133"/>
      <c r="H18" s="117" t="s">
        <v>246</v>
      </c>
    </row>
    <row r="19" spans="1:8" ht="15.75" customHeight="1">
      <c r="A19" s="53">
        <v>17</v>
      </c>
      <c r="B19" s="4" t="s">
        <v>19</v>
      </c>
      <c r="C19" s="36">
        <v>545</v>
      </c>
      <c r="D19" s="35" t="s">
        <v>2</v>
      </c>
      <c r="E19" s="55">
        <v>788</v>
      </c>
      <c r="F19" s="80" t="s">
        <v>215</v>
      </c>
      <c r="G19" s="124" t="s">
        <v>220</v>
      </c>
      <c r="H19" s="127"/>
    </row>
    <row r="20" spans="1:8" ht="15.75" customHeight="1">
      <c r="A20" s="53">
        <v>18</v>
      </c>
      <c r="B20" s="4" t="s">
        <v>22</v>
      </c>
      <c r="C20" s="36">
        <v>394</v>
      </c>
      <c r="D20" s="35" t="s">
        <v>2</v>
      </c>
      <c r="E20" s="55">
        <v>545</v>
      </c>
      <c r="F20" s="80" t="s">
        <v>215</v>
      </c>
      <c r="G20" s="125"/>
      <c r="H20" s="128"/>
    </row>
    <row r="21" spans="1:8" ht="15.75" customHeight="1">
      <c r="A21" s="53">
        <v>19</v>
      </c>
      <c r="B21" s="4" t="s">
        <v>30</v>
      </c>
      <c r="C21" s="36">
        <v>272</v>
      </c>
      <c r="D21" s="35" t="s">
        <v>2</v>
      </c>
      <c r="E21" s="55">
        <v>394</v>
      </c>
      <c r="F21" s="80" t="s">
        <v>215</v>
      </c>
      <c r="G21" s="125"/>
      <c r="H21" s="128"/>
    </row>
    <row r="22" spans="1:8" ht="15.75" customHeight="1">
      <c r="A22" s="53">
        <v>20</v>
      </c>
      <c r="B22" s="4" t="s">
        <v>20</v>
      </c>
      <c r="C22" s="36">
        <v>542</v>
      </c>
      <c r="D22" s="35" t="s">
        <v>2</v>
      </c>
      <c r="E22" s="55">
        <v>765</v>
      </c>
      <c r="F22" s="80" t="s">
        <v>215</v>
      </c>
      <c r="G22" s="125"/>
      <c r="H22" s="128"/>
    </row>
    <row r="23" spans="1:8" ht="15.75" customHeight="1">
      <c r="A23" s="53">
        <v>21</v>
      </c>
      <c r="B23" s="4" t="s">
        <v>21</v>
      </c>
      <c r="C23" s="36">
        <v>440</v>
      </c>
      <c r="D23" s="35" t="s">
        <v>2</v>
      </c>
      <c r="E23" s="55">
        <v>625</v>
      </c>
      <c r="F23" s="80" t="s">
        <v>215</v>
      </c>
      <c r="G23" s="125"/>
      <c r="H23" s="128"/>
    </row>
    <row r="24" spans="1:8" ht="15.75" customHeight="1">
      <c r="A24" s="53">
        <v>22</v>
      </c>
      <c r="B24" s="4" t="s">
        <v>23</v>
      </c>
      <c r="C24" s="36">
        <v>382</v>
      </c>
      <c r="D24" s="35" t="s">
        <v>2</v>
      </c>
      <c r="E24" s="55">
        <v>542</v>
      </c>
      <c r="F24" s="80" t="s">
        <v>215</v>
      </c>
      <c r="G24" s="125"/>
      <c r="H24" s="128"/>
    </row>
    <row r="25" spans="1:8" ht="15.75" customHeight="1">
      <c r="A25" s="53">
        <v>23</v>
      </c>
      <c r="B25" s="4" t="s">
        <v>28</v>
      </c>
      <c r="C25" s="36">
        <v>469</v>
      </c>
      <c r="D25" s="35" t="s">
        <v>2</v>
      </c>
      <c r="E25" s="55">
        <v>636</v>
      </c>
      <c r="F25" s="80" t="s">
        <v>215</v>
      </c>
      <c r="G25" s="125"/>
      <c r="H25" s="128"/>
    </row>
    <row r="26" spans="1:8" ht="15.75" customHeight="1">
      <c r="A26" s="53">
        <v>24</v>
      </c>
      <c r="B26" s="4" t="s">
        <v>24</v>
      </c>
      <c r="C26" s="36">
        <v>318</v>
      </c>
      <c r="D26" s="35" t="s">
        <v>2</v>
      </c>
      <c r="E26" s="55">
        <v>469</v>
      </c>
      <c r="F26" s="80" t="s">
        <v>215</v>
      </c>
      <c r="G26" s="125"/>
      <c r="H26" s="128"/>
    </row>
    <row r="27" spans="1:8" ht="15.75" customHeight="1">
      <c r="A27" s="53">
        <v>25</v>
      </c>
      <c r="B27" s="4" t="s">
        <v>29</v>
      </c>
      <c r="C27" s="36">
        <v>234</v>
      </c>
      <c r="D27" s="35" t="s">
        <v>2</v>
      </c>
      <c r="E27" s="55">
        <v>318</v>
      </c>
      <c r="F27" s="80" t="s">
        <v>215</v>
      </c>
      <c r="G27" s="125"/>
      <c r="H27" s="128"/>
    </row>
    <row r="28" spans="1:8" ht="15.75" customHeight="1">
      <c r="A28" s="53">
        <v>26</v>
      </c>
      <c r="B28" s="4" t="s">
        <v>25</v>
      </c>
      <c r="C28" s="36">
        <v>312</v>
      </c>
      <c r="D28" s="35" t="s">
        <v>2</v>
      </c>
      <c r="E28" s="55">
        <v>440</v>
      </c>
      <c r="F28" s="80" t="s">
        <v>215</v>
      </c>
      <c r="G28" s="126"/>
      <c r="H28" s="129"/>
    </row>
    <row r="29" spans="1:8" ht="15.75" customHeight="1">
      <c r="A29" s="51">
        <v>27</v>
      </c>
      <c r="B29" s="4" t="s">
        <v>26</v>
      </c>
      <c r="C29" s="36">
        <v>900</v>
      </c>
      <c r="D29" s="35" t="s">
        <v>2</v>
      </c>
      <c r="E29" s="55">
        <v>1200</v>
      </c>
      <c r="F29" s="76" t="s">
        <v>216</v>
      </c>
      <c r="G29" s="78" t="s">
        <v>221</v>
      </c>
      <c r="H29" s="78"/>
    </row>
    <row r="30" spans="1:8">
      <c r="D30" s="11"/>
    </row>
    <row r="31" spans="1:8">
      <c r="D31" s="11"/>
    </row>
    <row r="32" spans="1:8">
      <c r="D32" s="11"/>
    </row>
    <row r="33" spans="4:4">
      <c r="D33" s="11"/>
    </row>
    <row r="34" spans="4:4">
      <c r="D34" s="11"/>
    </row>
    <row r="35" spans="4:4">
      <c r="D35" s="11"/>
    </row>
    <row r="36" spans="4:4">
      <c r="D36" s="11"/>
    </row>
    <row r="37" spans="4:4">
      <c r="D37" s="11"/>
    </row>
    <row r="38" spans="4:4">
      <c r="D38" s="11"/>
    </row>
    <row r="39" spans="4:4">
      <c r="D39" s="11"/>
    </row>
    <row r="40" spans="4:4">
      <c r="D40" s="11"/>
    </row>
    <row r="41" spans="4:4">
      <c r="D41" s="11"/>
    </row>
    <row r="42" spans="4:4">
      <c r="D42" s="11"/>
    </row>
    <row r="43" spans="4:4">
      <c r="D43" s="11"/>
    </row>
    <row r="44" spans="4:4">
      <c r="D44" s="11"/>
    </row>
    <row r="45" spans="4:4">
      <c r="D45" s="11"/>
    </row>
    <row r="46" spans="4:4">
      <c r="D46" s="11"/>
    </row>
    <row r="47" spans="4:4">
      <c r="D47" s="11"/>
    </row>
    <row r="48" spans="4:4">
      <c r="D48" s="11"/>
    </row>
    <row r="49" spans="4:4">
      <c r="D49" s="11"/>
    </row>
    <row r="50" spans="4:4">
      <c r="D50" s="11"/>
    </row>
    <row r="51" spans="4:4">
      <c r="D51" s="11"/>
    </row>
    <row r="52" spans="4:4">
      <c r="D52" s="11"/>
    </row>
    <row r="53" spans="4:4">
      <c r="D53" s="11"/>
    </row>
    <row r="54" spans="4:4">
      <c r="D54" s="11"/>
    </row>
    <row r="55" spans="4:4">
      <c r="D55" s="11"/>
    </row>
    <row r="56" spans="4:4">
      <c r="D56" s="11"/>
    </row>
    <row r="57" spans="4:4">
      <c r="D57" s="11"/>
    </row>
    <row r="58" spans="4:4">
      <c r="D58" s="11"/>
    </row>
    <row r="59" spans="4:4">
      <c r="D59" s="11"/>
    </row>
    <row r="60" spans="4:4">
      <c r="D60" s="11"/>
    </row>
    <row r="61" spans="4:4">
      <c r="D61" s="11"/>
    </row>
    <row r="62" spans="4:4">
      <c r="D62" s="11"/>
    </row>
    <row r="63" spans="4:4">
      <c r="D63" s="11"/>
    </row>
    <row r="64" spans="4:4">
      <c r="D64" s="11"/>
    </row>
    <row r="65" spans="4:4">
      <c r="D65" s="11"/>
    </row>
    <row r="66" spans="4:4">
      <c r="D66" s="11"/>
    </row>
    <row r="67" spans="4:4">
      <c r="D67" s="11"/>
    </row>
    <row r="68" spans="4:4">
      <c r="D68" s="11"/>
    </row>
    <row r="69" spans="4:4">
      <c r="D69" s="11"/>
    </row>
    <row r="70" spans="4:4">
      <c r="D70" s="11"/>
    </row>
    <row r="71" spans="4:4">
      <c r="D71" s="11"/>
    </row>
    <row r="72" spans="4:4">
      <c r="D72" s="11"/>
    </row>
    <row r="73" spans="4:4">
      <c r="D73" s="11"/>
    </row>
    <row r="74" spans="4:4">
      <c r="D74" s="11"/>
    </row>
    <row r="75" spans="4:4">
      <c r="D75" s="11"/>
    </row>
    <row r="76" spans="4:4">
      <c r="D76" s="11"/>
    </row>
    <row r="77" spans="4:4">
      <c r="D77" s="11"/>
    </row>
    <row r="78" spans="4:4">
      <c r="D78" s="11"/>
    </row>
    <row r="79" spans="4:4">
      <c r="D79" s="11"/>
    </row>
    <row r="80" spans="4:4">
      <c r="D80" s="11"/>
    </row>
    <row r="81" spans="4:4">
      <c r="D81" s="11"/>
    </row>
    <row r="82" spans="4:4">
      <c r="D82" s="11"/>
    </row>
    <row r="83" spans="4:4">
      <c r="D83" s="11"/>
    </row>
    <row r="84" spans="4:4">
      <c r="D84" s="11"/>
    </row>
    <row r="85" spans="4:4">
      <c r="D85" s="11"/>
    </row>
    <row r="86" spans="4:4">
      <c r="D86" s="11"/>
    </row>
    <row r="87" spans="4:4">
      <c r="D87" s="11"/>
    </row>
    <row r="88" spans="4:4">
      <c r="D88" s="11"/>
    </row>
    <row r="89" spans="4:4">
      <c r="D89" s="11"/>
    </row>
    <row r="90" spans="4:4">
      <c r="D90" s="11"/>
    </row>
    <row r="91" spans="4:4">
      <c r="D91" s="11"/>
    </row>
    <row r="92" spans="4:4">
      <c r="D92" s="11"/>
    </row>
    <row r="93" spans="4:4">
      <c r="D93" s="11"/>
    </row>
    <row r="94" spans="4:4">
      <c r="D94" s="11"/>
    </row>
    <row r="95" spans="4:4">
      <c r="D95" s="11"/>
    </row>
    <row r="96" spans="4:4">
      <c r="D96" s="11"/>
    </row>
    <row r="97" spans="4:4">
      <c r="D97" s="11"/>
    </row>
    <row r="98" spans="4:4">
      <c r="D98" s="11"/>
    </row>
    <row r="99" spans="4:4">
      <c r="D99" s="11"/>
    </row>
    <row r="100" spans="4:4">
      <c r="D100" s="11"/>
    </row>
    <row r="101" spans="4:4">
      <c r="D101" s="11"/>
    </row>
    <row r="102" spans="4:4">
      <c r="D102" s="11"/>
    </row>
    <row r="103" spans="4:4">
      <c r="D103" s="11"/>
    </row>
    <row r="104" spans="4:4">
      <c r="D104" s="11"/>
    </row>
    <row r="105" spans="4:4">
      <c r="D105" s="11"/>
    </row>
    <row r="106" spans="4:4">
      <c r="D106" s="11"/>
    </row>
    <row r="107" spans="4:4">
      <c r="D107" s="11"/>
    </row>
    <row r="108" spans="4:4">
      <c r="D108" s="11"/>
    </row>
    <row r="109" spans="4:4">
      <c r="D109" s="11"/>
    </row>
    <row r="110" spans="4:4">
      <c r="D110" s="11"/>
    </row>
    <row r="111" spans="4:4">
      <c r="D111" s="11"/>
    </row>
    <row r="112" spans="4:4">
      <c r="D112" s="11"/>
    </row>
    <row r="113" spans="4:4">
      <c r="D113" s="11"/>
    </row>
    <row r="114" spans="4:4">
      <c r="D114" s="11"/>
    </row>
    <row r="115" spans="4:4">
      <c r="D115" s="11"/>
    </row>
    <row r="116" spans="4:4">
      <c r="D116" s="11"/>
    </row>
    <row r="117" spans="4:4">
      <c r="D117" s="11"/>
    </row>
    <row r="118" spans="4:4">
      <c r="D118" s="11"/>
    </row>
    <row r="119" spans="4:4">
      <c r="D119" s="11"/>
    </row>
    <row r="120" spans="4:4">
      <c r="D120" s="11"/>
    </row>
    <row r="121" spans="4:4">
      <c r="D121" s="11"/>
    </row>
    <row r="122" spans="4:4">
      <c r="D122" s="11"/>
    </row>
    <row r="123" spans="4:4">
      <c r="D123" s="11"/>
    </row>
    <row r="124" spans="4:4">
      <c r="D124" s="11"/>
    </row>
    <row r="125" spans="4:4">
      <c r="D125" s="11"/>
    </row>
    <row r="126" spans="4:4">
      <c r="D126" s="11"/>
    </row>
    <row r="127" spans="4:4">
      <c r="D127" s="11"/>
    </row>
    <row r="128" spans="4:4">
      <c r="D128" s="11"/>
    </row>
    <row r="129" spans="4:4">
      <c r="D129" s="11"/>
    </row>
    <row r="130" spans="4:4">
      <c r="D130" s="11"/>
    </row>
    <row r="131" spans="4:4">
      <c r="D131" s="11"/>
    </row>
    <row r="132" spans="4:4">
      <c r="D132" s="11"/>
    </row>
    <row r="133" spans="4:4">
      <c r="D133" s="11"/>
    </row>
    <row r="134" spans="4:4">
      <c r="D134" s="11"/>
    </row>
    <row r="135" spans="4:4">
      <c r="D135" s="11"/>
    </row>
    <row r="136" spans="4:4">
      <c r="D136" s="11"/>
    </row>
    <row r="137" spans="4:4">
      <c r="D137" s="11"/>
    </row>
    <row r="138" spans="4:4">
      <c r="D138" s="11"/>
    </row>
    <row r="139" spans="4:4">
      <c r="D139" s="11"/>
    </row>
    <row r="140" spans="4:4">
      <c r="D140" s="11"/>
    </row>
    <row r="141" spans="4:4">
      <c r="D141" s="11"/>
    </row>
    <row r="142" spans="4:4">
      <c r="D142" s="11"/>
    </row>
    <row r="143" spans="4:4">
      <c r="D143" s="11"/>
    </row>
    <row r="144" spans="4:4">
      <c r="D144" s="11"/>
    </row>
    <row r="145" spans="4:4">
      <c r="D145" s="11"/>
    </row>
    <row r="146" spans="4:4">
      <c r="D146" s="11"/>
    </row>
    <row r="147" spans="4:4">
      <c r="D147" s="11"/>
    </row>
    <row r="148" spans="4:4">
      <c r="D148" s="11"/>
    </row>
    <row r="149" spans="4:4">
      <c r="D149" s="11"/>
    </row>
    <row r="150" spans="4:4">
      <c r="D150" s="11"/>
    </row>
    <row r="151" spans="4:4">
      <c r="D151" s="11"/>
    </row>
    <row r="152" spans="4:4">
      <c r="D152" s="11"/>
    </row>
    <row r="153" spans="4:4">
      <c r="D153" s="11"/>
    </row>
    <row r="154" spans="4:4">
      <c r="D154" s="11"/>
    </row>
    <row r="155" spans="4:4">
      <c r="D155" s="11"/>
    </row>
    <row r="156" spans="4:4">
      <c r="D156" s="11"/>
    </row>
    <row r="157" spans="4:4">
      <c r="D157" s="11"/>
    </row>
    <row r="158" spans="4:4">
      <c r="D158" s="11"/>
    </row>
    <row r="159" spans="4:4">
      <c r="D159" s="11"/>
    </row>
    <row r="160" spans="4:4">
      <c r="D160" s="11"/>
    </row>
    <row r="161" spans="4:4">
      <c r="D161" s="11"/>
    </row>
    <row r="162" spans="4:4">
      <c r="D162" s="11"/>
    </row>
    <row r="163" spans="4:4">
      <c r="D163" s="11"/>
    </row>
    <row r="164" spans="4:4">
      <c r="D164" s="11"/>
    </row>
    <row r="165" spans="4:4">
      <c r="D165" s="11"/>
    </row>
    <row r="166" spans="4:4">
      <c r="D166" s="11"/>
    </row>
    <row r="167" spans="4:4">
      <c r="D167" s="11"/>
    </row>
    <row r="168" spans="4:4">
      <c r="D168" s="11"/>
    </row>
    <row r="169" spans="4:4">
      <c r="D169" s="11"/>
    </row>
    <row r="170" spans="4:4">
      <c r="D170" s="11"/>
    </row>
    <row r="171" spans="4:4">
      <c r="D171" s="11"/>
    </row>
    <row r="172" spans="4:4">
      <c r="D172" s="11"/>
    </row>
    <row r="173" spans="4:4">
      <c r="D173" s="11"/>
    </row>
    <row r="174" spans="4:4">
      <c r="D174" s="11"/>
    </row>
    <row r="175" spans="4:4">
      <c r="D175" s="11"/>
    </row>
  </sheetData>
  <sheetProtection password="D225" sheet="1" objects="1" scenarios="1" selectLockedCells="1"/>
  <mergeCells count="8">
    <mergeCell ref="G19:G28"/>
    <mergeCell ref="H19:H28"/>
    <mergeCell ref="A1:F1"/>
    <mergeCell ref="G16:G18"/>
    <mergeCell ref="G13:G15"/>
    <mergeCell ref="G7:G9"/>
    <mergeCell ref="G10:G12"/>
    <mergeCell ref="C2:E2"/>
  </mergeCells>
  <phoneticPr fontId="1"/>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sheetPr>
    <tabColor rgb="FF00B0F0"/>
  </sheetPr>
  <dimension ref="A1:O24"/>
  <sheetViews>
    <sheetView workbookViewId="0">
      <selection activeCell="B3" sqref="B3"/>
    </sheetView>
  </sheetViews>
  <sheetFormatPr defaultRowHeight="13.5"/>
  <cols>
    <col min="1" max="1" width="3.375" customWidth="1"/>
    <col min="2" max="2" width="6" customWidth="1"/>
    <col min="3" max="3" width="12.375" customWidth="1"/>
    <col min="4" max="4" width="12.875" customWidth="1"/>
    <col min="5" max="5" width="6" customWidth="1"/>
    <col min="6" max="6" width="12.375" customWidth="1"/>
    <col min="7" max="7" width="12" customWidth="1"/>
    <col min="8" max="8" width="6.75" hidden="1" customWidth="1"/>
    <col min="9" max="9" width="2.625" customWidth="1"/>
    <col min="10" max="11" width="12.875" customWidth="1"/>
    <col min="12" max="12" width="0.125" customWidth="1"/>
    <col min="13" max="13" width="6.625" hidden="1" customWidth="1"/>
    <col min="14" max="14" width="8.5" customWidth="1"/>
    <col min="15" max="15" width="10.125" customWidth="1"/>
  </cols>
  <sheetData>
    <row r="1" spans="1:15" ht="32.25" customHeight="1" thickBot="1">
      <c r="A1" s="7"/>
      <c r="B1" s="9" t="s">
        <v>40</v>
      </c>
      <c r="C1" s="7"/>
      <c r="D1" s="7"/>
      <c r="E1" s="7"/>
      <c r="F1" s="7"/>
      <c r="G1" s="7"/>
      <c r="H1" s="7"/>
      <c r="I1" s="7"/>
      <c r="J1" s="7"/>
      <c r="K1" s="7"/>
      <c r="L1" s="7"/>
      <c r="M1" s="7"/>
      <c r="N1" s="7"/>
      <c r="O1" s="7"/>
    </row>
    <row r="2" spans="1:15" ht="33.75" customHeight="1" thickBot="1">
      <c r="A2" s="43"/>
      <c r="B2" s="71" t="s">
        <v>18</v>
      </c>
      <c r="C2" s="44" t="s">
        <v>32</v>
      </c>
      <c r="D2" s="67" t="s">
        <v>234</v>
      </c>
      <c r="E2" s="71" t="s">
        <v>18</v>
      </c>
      <c r="F2" s="44" t="s">
        <v>31</v>
      </c>
      <c r="G2" s="68" t="s">
        <v>232</v>
      </c>
      <c r="H2" s="45"/>
      <c r="I2" s="46"/>
      <c r="J2" s="68" t="s">
        <v>233</v>
      </c>
      <c r="K2" s="68" t="s">
        <v>231</v>
      </c>
      <c r="L2" s="47"/>
      <c r="M2" s="48"/>
      <c r="N2" s="69" t="s">
        <v>229</v>
      </c>
      <c r="O2" s="85" t="s">
        <v>230</v>
      </c>
    </row>
    <row r="3" spans="1:15" ht="19.5" customHeight="1" thickBot="1">
      <c r="A3" s="70">
        <v>1</v>
      </c>
      <c r="B3" s="72">
        <v>1</v>
      </c>
      <c r="C3" s="118" t="str">
        <f>IF(VLOOKUP(B3,用紙寸法!$A$3:$F$103,2,FALSE)="","",VLOOKUP(B3,用紙寸法!$A$3:$F$103,2,FALSE))</f>
        <v>A判</v>
      </c>
      <c r="D3" s="119">
        <f>IF(VLOOKUP(B3,用紙寸法!$A$3:$F$103,3,FALSE)="","",VLOOKUP(B3,用紙寸法!$A$3:$F$103,3,FALSE))</f>
        <v>625</v>
      </c>
      <c r="E3" s="75">
        <v>9</v>
      </c>
      <c r="F3" s="73" t="str">
        <f>IF(VLOOKUP(E3,用紙寸法!$A$3:$F$103,2,FALSE)="","",VLOOKUP(E3,用紙寸法!$A$3:$F$103,2,FALSE))</f>
        <v>A5</v>
      </c>
      <c r="G3" s="65">
        <f>IF(VLOOKUP(E3,用紙寸法!$A$3:$F$103,3,FALSE)="","",VLOOKUP(E3,用紙寸法!$A$3:$F$103,3,FALSE))</f>
        <v>210</v>
      </c>
      <c r="H3" s="57">
        <f>ROUND(D3/G3,3)</f>
        <v>2.976</v>
      </c>
      <c r="I3" s="58"/>
      <c r="J3" s="121">
        <f>IF(VLOOKUP(B3,用紙寸法!$A$3:$F$103,5,FALSE)="","",VLOOKUP(B3,用紙寸法!$A$3:$F$103,5,FALSE))</f>
        <v>880</v>
      </c>
      <c r="K3" s="66">
        <f>IF(VLOOKUP(E3,用紙寸法!$A$3:$F$103,5,FALSE)="","",VLOOKUP(E3,用紙寸法!$A$3:$F$103,5,FALSE))</f>
        <v>148</v>
      </c>
      <c r="L3" s="60">
        <f>ROUND(J3/K3,3)</f>
        <v>5.9459999999999997</v>
      </c>
      <c r="M3" s="35">
        <f>ROUND(H3*L3,3)</f>
        <v>17.695</v>
      </c>
      <c r="N3" s="83" t="str">
        <f t="shared" ref="N3:N22" si="0">IF(M3&lt;4,"2",IF(M3&lt;8,"4",IF(M3&lt;12,"8",IF(M3&lt;16,"12",IF(M3&lt;20,"16",IF(M3&lt;24,"20",IF(M3&lt;28,"24",IF(M3&lt;32,"28",IF(M3&lt;36,"32",IF(M3&lt;40,"32","1"))))))))))</f>
        <v>16</v>
      </c>
      <c r="O3" s="87">
        <f>N3*2</f>
        <v>32</v>
      </c>
    </row>
    <row r="4" spans="1:15" ht="19.5" customHeight="1" thickBot="1">
      <c r="A4" s="70">
        <v>2</v>
      </c>
      <c r="B4" s="72">
        <v>3</v>
      </c>
      <c r="C4" s="120" t="str">
        <f>IF(VLOOKUP(B4,用紙寸法!$A$3:$F$103,2,FALSE)="","",VLOOKUP(B4,用紙寸法!$A$3:$F$103,2,FALSE))</f>
        <v>B判</v>
      </c>
      <c r="D4" s="119">
        <f>IF(VLOOKUP(B4,用紙寸法!$A$3:$F$103,3,FALSE)="","",VLOOKUP(B4,用紙寸法!$A$3:$F$103,3,FALSE))</f>
        <v>765</v>
      </c>
      <c r="E4" s="75">
        <v>16</v>
      </c>
      <c r="F4" s="74" t="str">
        <f>IF(VLOOKUP(E4,用紙寸法!$A$3:$F$103,2,FALSE)="","",VLOOKUP(E4,用紙寸法!$A$3:$F$103,2,FALSE))</f>
        <v>B6</v>
      </c>
      <c r="G4" s="66">
        <f>IF(VLOOKUP(E4,用紙寸法!$A$3:$F$103,3,FALSE)="","",VLOOKUP(E4,用紙寸法!$A$3:$F$103,3,FALSE))</f>
        <v>182</v>
      </c>
      <c r="H4" s="59">
        <f t="shared" ref="H4:H19" si="1">ROUND(D4/G4,3)</f>
        <v>4.2030000000000003</v>
      </c>
      <c r="I4" s="58"/>
      <c r="J4" s="121">
        <f>IF(VLOOKUP(B4,用紙寸法!$A$3:$F$103,5,FALSE)="","",VLOOKUP(B4,用紙寸法!$A$3:$F$103,5,FALSE))</f>
        <v>1085</v>
      </c>
      <c r="K4" s="66">
        <f>IF(VLOOKUP(E4,用紙寸法!$A$3:$F$103,5,FALSE)="","",VLOOKUP(E4,用紙寸法!$A$3:$F$103,5,FALSE))</f>
        <v>128</v>
      </c>
      <c r="L4" s="60">
        <f t="shared" ref="L4:L19" si="2">ROUND(J4/K4,3)</f>
        <v>8.4770000000000003</v>
      </c>
      <c r="M4" s="35">
        <f>ROUND(H4*L4,3)</f>
        <v>35.628999999999998</v>
      </c>
      <c r="N4" s="83" t="str">
        <f t="shared" si="0"/>
        <v>32</v>
      </c>
      <c r="O4" s="87">
        <f t="shared" ref="O4:O22" si="3">N4*2</f>
        <v>64</v>
      </c>
    </row>
    <row r="5" spans="1:15" ht="19.5" customHeight="1" thickBot="1">
      <c r="A5" s="70">
        <v>3</v>
      </c>
      <c r="B5" s="72">
        <v>4</v>
      </c>
      <c r="C5" s="120" t="str">
        <f>IF(VLOOKUP(B5,用紙寸法!$A$3:$F$103,2,FALSE)="","",VLOOKUP(B5,用紙寸法!$A$3:$F$103,2,FALSE))</f>
        <v>四六判</v>
      </c>
      <c r="D5" s="119">
        <f>IF(VLOOKUP(B5,用紙寸法!$A$3:$F$103,3,FALSE)="","",VLOOKUP(B5,用紙寸法!$A$3:$F$103,3,FALSE))</f>
        <v>788</v>
      </c>
      <c r="E5" s="75">
        <v>16</v>
      </c>
      <c r="F5" s="74" t="str">
        <f>IF(VLOOKUP(E5,用紙寸法!$A$3:$F$103,2,FALSE)="","",VLOOKUP(E5,用紙寸法!$A$3:$F$103,2,FALSE))</f>
        <v>B6</v>
      </c>
      <c r="G5" s="66">
        <f>IF(VLOOKUP(E5,用紙寸法!$A$3:$F$103,3,FALSE)="","",VLOOKUP(E5,用紙寸法!$A$3:$F$103,3,FALSE))</f>
        <v>182</v>
      </c>
      <c r="H5" s="59">
        <f t="shared" si="1"/>
        <v>4.33</v>
      </c>
      <c r="I5" s="58"/>
      <c r="J5" s="121">
        <f>IF(VLOOKUP(B5,用紙寸法!$A$3:$F$103,5,FALSE)="","",VLOOKUP(B5,用紙寸法!$A$3:$F$103,5,FALSE))</f>
        <v>1091</v>
      </c>
      <c r="K5" s="66">
        <f>IF(VLOOKUP(E5,用紙寸法!$A$3:$F$103,5,FALSE)="","",VLOOKUP(E5,用紙寸法!$A$3:$F$103,5,FALSE))</f>
        <v>128</v>
      </c>
      <c r="L5" s="60">
        <f t="shared" si="2"/>
        <v>8.5229999999999997</v>
      </c>
      <c r="M5" s="35">
        <f>ROUND(H5*L5,3)</f>
        <v>36.905000000000001</v>
      </c>
      <c r="N5" s="83" t="str">
        <f t="shared" si="0"/>
        <v>32</v>
      </c>
      <c r="O5" s="87">
        <f t="shared" si="3"/>
        <v>64</v>
      </c>
    </row>
    <row r="6" spans="1:15" ht="19.5" customHeight="1" thickBot="1">
      <c r="A6" s="70">
        <v>4</v>
      </c>
      <c r="B6" s="72"/>
      <c r="C6" s="120" t="e">
        <f>IF(VLOOKUP(B6,用紙寸法!$A$3:$F$103,2,FALSE)="","",VLOOKUP(B6,用紙寸法!$A$3:$F$103,2,FALSE))</f>
        <v>#N/A</v>
      </c>
      <c r="D6" s="119" t="e">
        <f>IF(VLOOKUP(B6,用紙寸法!$A$3:$F$103,3,FALSE)="","",VLOOKUP(B6,用紙寸法!$A$3:$F$103,3,FALSE))</f>
        <v>#N/A</v>
      </c>
      <c r="E6" s="75"/>
      <c r="F6" s="74" t="e">
        <f>IF(VLOOKUP(E6,用紙寸法!$A$3:$F$103,2,FALSE)="","",VLOOKUP(E6,用紙寸法!$A$3:$F$103,2,FALSE))</f>
        <v>#N/A</v>
      </c>
      <c r="G6" s="66" t="e">
        <f>IF(VLOOKUP(E6,用紙寸法!$A$3:$F$103,3,FALSE)="","",VLOOKUP(E6,用紙寸法!$A$3:$F$103,3,FALSE))</f>
        <v>#N/A</v>
      </c>
      <c r="H6" s="59" t="e">
        <f t="shared" si="1"/>
        <v>#N/A</v>
      </c>
      <c r="I6" s="58"/>
      <c r="J6" s="121" t="e">
        <f>IF(VLOOKUP(B6,用紙寸法!$A$3:$F$103,5,FALSE)="","",VLOOKUP(B6,用紙寸法!$A$3:$F$103,5,FALSE))</f>
        <v>#N/A</v>
      </c>
      <c r="K6" s="66" t="e">
        <f>IF(VLOOKUP(E6,用紙寸法!$A$3:$F$103,5,FALSE)="","",VLOOKUP(E6,用紙寸法!$A$3:$F$103,5,FALSE))</f>
        <v>#N/A</v>
      </c>
      <c r="L6" s="60" t="e">
        <f t="shared" si="2"/>
        <v>#N/A</v>
      </c>
      <c r="M6" s="35" t="e">
        <f t="shared" ref="M6:M19" si="4">ROUND(H6*L6,3)</f>
        <v>#N/A</v>
      </c>
      <c r="N6" s="83" t="e">
        <f t="shared" si="0"/>
        <v>#N/A</v>
      </c>
      <c r="O6" s="87" t="e">
        <f t="shared" si="3"/>
        <v>#N/A</v>
      </c>
    </row>
    <row r="7" spans="1:15" ht="19.5" customHeight="1" thickBot="1">
      <c r="A7" s="70">
        <v>5</v>
      </c>
      <c r="B7" s="72"/>
      <c r="C7" s="120" t="e">
        <f>IF(VLOOKUP(B7,用紙寸法!$A$3:$F$103,2,FALSE)="","",VLOOKUP(B7,用紙寸法!$A$3:$F$103,2,FALSE))</f>
        <v>#N/A</v>
      </c>
      <c r="D7" s="119" t="e">
        <f>IF(VLOOKUP(B7,用紙寸法!$A$3:$F$103,3,FALSE)="","",VLOOKUP(B7,用紙寸法!$A$3:$F$103,3,FALSE))</f>
        <v>#N/A</v>
      </c>
      <c r="E7" s="75"/>
      <c r="F7" s="74" t="e">
        <f>IF(VLOOKUP(E7,用紙寸法!$A$3:$F$103,2,FALSE)="","",VLOOKUP(E7,用紙寸法!$A$3:$F$103,2,FALSE))</f>
        <v>#N/A</v>
      </c>
      <c r="G7" s="66" t="e">
        <f>IF(VLOOKUP(E7,用紙寸法!$A$3:$F$103,3,FALSE)="","",VLOOKUP(E7,用紙寸法!$A$3:$F$103,3,FALSE))</f>
        <v>#N/A</v>
      </c>
      <c r="H7" s="59" t="e">
        <f t="shared" si="1"/>
        <v>#N/A</v>
      </c>
      <c r="I7" s="58"/>
      <c r="J7" s="121" t="e">
        <f>IF(VLOOKUP(B7,用紙寸法!$A$3:$F$103,5,FALSE)="","",VLOOKUP(B7,用紙寸法!$A$3:$F$103,5,FALSE))</f>
        <v>#N/A</v>
      </c>
      <c r="K7" s="66" t="e">
        <f>IF(VLOOKUP(E7,用紙寸法!$A$3:$F$103,5,FALSE)="","",VLOOKUP(E7,用紙寸法!$A$3:$F$103,5,FALSE))</f>
        <v>#N/A</v>
      </c>
      <c r="L7" s="60" t="e">
        <f t="shared" si="2"/>
        <v>#N/A</v>
      </c>
      <c r="M7" s="35" t="e">
        <f t="shared" si="4"/>
        <v>#N/A</v>
      </c>
      <c r="N7" s="83" t="e">
        <f t="shared" si="0"/>
        <v>#N/A</v>
      </c>
      <c r="O7" s="87" t="e">
        <f t="shared" si="3"/>
        <v>#N/A</v>
      </c>
    </row>
    <row r="8" spans="1:15" ht="21" customHeight="1" thickBot="1">
      <c r="A8" s="70">
        <v>6</v>
      </c>
      <c r="B8" s="72"/>
      <c r="C8" s="120" t="e">
        <f>IF(VLOOKUP(B8,用紙寸法!$A$3:$F$103,2,FALSE)="","",VLOOKUP(B8,用紙寸法!$A$3:$F$103,2,FALSE))</f>
        <v>#N/A</v>
      </c>
      <c r="D8" s="119" t="e">
        <f>IF(VLOOKUP(B8,用紙寸法!$A$3:$F$103,3,FALSE)="","",VLOOKUP(B8,用紙寸法!$A$3:$F$103,3,FALSE))</f>
        <v>#N/A</v>
      </c>
      <c r="E8" s="75"/>
      <c r="F8" s="74" t="e">
        <f>IF(VLOOKUP(E8,用紙寸法!$A$3:$F$103,2,FALSE)="","",VLOOKUP(E8,用紙寸法!$A$3:$F$103,2,FALSE))</f>
        <v>#N/A</v>
      </c>
      <c r="G8" s="66" t="e">
        <f>IF(VLOOKUP(E8,用紙寸法!$A$3:$F$103,3,FALSE)="","",VLOOKUP(E8,用紙寸法!$A$3:$F$103,3,FALSE))</f>
        <v>#N/A</v>
      </c>
      <c r="H8" s="59" t="e">
        <f t="shared" si="1"/>
        <v>#N/A</v>
      </c>
      <c r="I8" s="58"/>
      <c r="J8" s="121" t="e">
        <f>IF(VLOOKUP(B8,用紙寸法!$A$3:$F$103,5,FALSE)="","",VLOOKUP(B8,用紙寸法!$A$3:$F$103,5,FALSE))</f>
        <v>#N/A</v>
      </c>
      <c r="K8" s="66" t="e">
        <f>IF(VLOOKUP(E8,用紙寸法!$A$3:$F$103,5,FALSE)="","",VLOOKUP(E8,用紙寸法!$A$3:$F$103,5,FALSE))</f>
        <v>#N/A</v>
      </c>
      <c r="L8" s="60" t="e">
        <f t="shared" si="2"/>
        <v>#N/A</v>
      </c>
      <c r="M8" s="35" t="e">
        <f t="shared" si="4"/>
        <v>#N/A</v>
      </c>
      <c r="N8" s="83" t="e">
        <f t="shared" si="0"/>
        <v>#N/A</v>
      </c>
      <c r="O8" s="87" t="e">
        <f t="shared" si="3"/>
        <v>#N/A</v>
      </c>
    </row>
    <row r="9" spans="1:15" ht="21" customHeight="1" thickBot="1">
      <c r="A9" s="70">
        <v>7</v>
      </c>
      <c r="B9" s="72"/>
      <c r="C9" s="120" t="e">
        <f>IF(VLOOKUP(B9,用紙寸法!$A$3:$F$103,2,FALSE)="","",VLOOKUP(B9,用紙寸法!$A$3:$F$103,2,FALSE))</f>
        <v>#N/A</v>
      </c>
      <c r="D9" s="119" t="e">
        <f>IF(VLOOKUP(B9,用紙寸法!$A$3:$F$103,3,FALSE)="","",VLOOKUP(B9,用紙寸法!$A$3:$F$103,3,FALSE))</f>
        <v>#N/A</v>
      </c>
      <c r="E9" s="75"/>
      <c r="F9" s="74" t="e">
        <f>IF(VLOOKUP(E9,用紙寸法!$A$3:$F$103,2,FALSE)="","",VLOOKUP(E9,用紙寸法!$A$3:$F$103,2,FALSE))</f>
        <v>#N/A</v>
      </c>
      <c r="G9" s="66" t="e">
        <f>IF(VLOOKUP(E9,用紙寸法!$A$3:$F$103,3,FALSE)="","",VLOOKUP(E9,用紙寸法!$A$3:$F$103,3,FALSE))</f>
        <v>#N/A</v>
      </c>
      <c r="H9" s="59" t="e">
        <f t="shared" si="1"/>
        <v>#N/A</v>
      </c>
      <c r="I9" s="58"/>
      <c r="J9" s="121" t="e">
        <f>IF(VLOOKUP(B9,用紙寸法!$A$3:$F$103,5,FALSE)="","",VLOOKUP(B9,用紙寸法!$A$3:$F$103,5,FALSE))</f>
        <v>#N/A</v>
      </c>
      <c r="K9" s="66" t="e">
        <f>IF(VLOOKUP(E9,用紙寸法!$A$3:$F$103,5,FALSE)="","",VLOOKUP(E9,用紙寸法!$A$3:$F$103,5,FALSE))</f>
        <v>#N/A</v>
      </c>
      <c r="L9" s="60" t="e">
        <f t="shared" si="2"/>
        <v>#N/A</v>
      </c>
      <c r="M9" s="35" t="e">
        <f t="shared" si="4"/>
        <v>#N/A</v>
      </c>
      <c r="N9" s="83" t="e">
        <f t="shared" si="0"/>
        <v>#N/A</v>
      </c>
      <c r="O9" s="87" t="e">
        <f t="shared" si="3"/>
        <v>#N/A</v>
      </c>
    </row>
    <row r="10" spans="1:15" ht="21" customHeight="1" thickBot="1">
      <c r="A10" s="70">
        <v>8</v>
      </c>
      <c r="B10" s="72"/>
      <c r="C10" s="120" t="e">
        <f>IF(VLOOKUP(B10,用紙寸法!$A$3:$F$103,2,FALSE)="","",VLOOKUP(B10,用紙寸法!$A$3:$F$103,2,FALSE))</f>
        <v>#N/A</v>
      </c>
      <c r="D10" s="119" t="e">
        <f>IF(VLOOKUP(B10,用紙寸法!$A$3:$F$103,3,FALSE)="","",VLOOKUP(B10,用紙寸法!$A$3:$F$103,3,FALSE))</f>
        <v>#N/A</v>
      </c>
      <c r="E10" s="75"/>
      <c r="F10" s="74" t="e">
        <f>IF(VLOOKUP(E10,用紙寸法!$A$3:$F$103,2,FALSE)="","",VLOOKUP(E10,用紙寸法!$A$3:$F$103,2,FALSE))</f>
        <v>#N/A</v>
      </c>
      <c r="G10" s="66" t="e">
        <f>IF(VLOOKUP(E10,用紙寸法!$A$3:$F$103,3,FALSE)="","",VLOOKUP(E10,用紙寸法!$A$3:$F$103,3,FALSE))</f>
        <v>#N/A</v>
      </c>
      <c r="H10" s="59" t="e">
        <f t="shared" si="1"/>
        <v>#N/A</v>
      </c>
      <c r="I10" s="58"/>
      <c r="J10" s="121" t="e">
        <f>IF(VLOOKUP(B10,用紙寸法!$A$3:$F$103,5,FALSE)="","",VLOOKUP(B10,用紙寸法!$A$3:$F$103,5,FALSE))</f>
        <v>#N/A</v>
      </c>
      <c r="K10" s="66" t="e">
        <f>IF(VLOOKUP(E10,用紙寸法!$A$3:$F$103,5,FALSE)="","",VLOOKUP(E10,用紙寸法!$A$3:$F$103,5,FALSE))</f>
        <v>#N/A</v>
      </c>
      <c r="L10" s="60" t="e">
        <f t="shared" si="2"/>
        <v>#N/A</v>
      </c>
      <c r="M10" s="35" t="e">
        <f t="shared" si="4"/>
        <v>#N/A</v>
      </c>
      <c r="N10" s="83" t="e">
        <f t="shared" si="0"/>
        <v>#N/A</v>
      </c>
      <c r="O10" s="87" t="e">
        <f t="shared" si="3"/>
        <v>#N/A</v>
      </c>
    </row>
    <row r="11" spans="1:15" ht="21" customHeight="1" thickBot="1">
      <c r="A11" s="70">
        <v>9</v>
      </c>
      <c r="B11" s="72"/>
      <c r="C11" s="120" t="e">
        <f>IF(VLOOKUP(B11,用紙寸法!$A$3:$F$103,2,FALSE)="","",VLOOKUP(B11,用紙寸法!$A$3:$F$103,2,FALSE))</f>
        <v>#N/A</v>
      </c>
      <c r="D11" s="119" t="e">
        <f>IF(VLOOKUP(B11,用紙寸法!$A$3:$F$103,3,FALSE)="","",VLOOKUP(B11,用紙寸法!$A$3:$F$103,3,FALSE))</f>
        <v>#N/A</v>
      </c>
      <c r="E11" s="75"/>
      <c r="F11" s="74" t="e">
        <f>IF(VLOOKUP(E11,用紙寸法!$A$3:$F$103,2,FALSE)="","",VLOOKUP(E11,用紙寸法!$A$3:$F$103,2,FALSE))</f>
        <v>#N/A</v>
      </c>
      <c r="G11" s="66" t="e">
        <f>IF(VLOOKUP(E11,用紙寸法!$A$3:$F$103,3,FALSE)="","",VLOOKUP(E11,用紙寸法!$A$3:$F$103,3,FALSE))</f>
        <v>#N/A</v>
      </c>
      <c r="H11" s="59" t="e">
        <f t="shared" si="1"/>
        <v>#N/A</v>
      </c>
      <c r="I11" s="58"/>
      <c r="J11" s="121" t="e">
        <f>IF(VLOOKUP(B11,用紙寸法!$A$3:$F$103,5,FALSE)="","",VLOOKUP(B11,用紙寸法!$A$3:$F$103,5,FALSE))</f>
        <v>#N/A</v>
      </c>
      <c r="K11" s="66" t="e">
        <f>IF(VLOOKUP(E11,用紙寸法!$A$3:$F$103,5,FALSE)="","",VLOOKUP(E11,用紙寸法!$A$3:$F$103,5,FALSE))</f>
        <v>#N/A</v>
      </c>
      <c r="L11" s="60" t="e">
        <f t="shared" si="2"/>
        <v>#N/A</v>
      </c>
      <c r="M11" s="35" t="e">
        <f t="shared" si="4"/>
        <v>#N/A</v>
      </c>
      <c r="N11" s="83" t="e">
        <f t="shared" si="0"/>
        <v>#N/A</v>
      </c>
      <c r="O11" s="87" t="e">
        <f t="shared" si="3"/>
        <v>#N/A</v>
      </c>
    </row>
    <row r="12" spans="1:15" ht="21" customHeight="1" thickBot="1">
      <c r="A12" s="70">
        <v>10</v>
      </c>
      <c r="B12" s="72"/>
      <c r="C12" s="120" t="e">
        <f>IF(VLOOKUP(B12,用紙寸法!$A$3:$F$103,2,FALSE)="","",VLOOKUP(B12,用紙寸法!$A$3:$F$103,2,FALSE))</f>
        <v>#N/A</v>
      </c>
      <c r="D12" s="119" t="e">
        <f>IF(VLOOKUP(B12,用紙寸法!$A$3:$F$103,3,FALSE)="","",VLOOKUP(B12,用紙寸法!$A$3:$F$103,3,FALSE))</f>
        <v>#N/A</v>
      </c>
      <c r="E12" s="75"/>
      <c r="F12" s="74" t="e">
        <f>IF(VLOOKUP(E12,用紙寸法!$A$3:$F$103,2,FALSE)="","",VLOOKUP(E12,用紙寸法!$A$3:$F$103,2,FALSE))</f>
        <v>#N/A</v>
      </c>
      <c r="G12" s="66" t="e">
        <f>IF(VLOOKUP(E12,用紙寸法!$A$3:$F$103,3,FALSE)="","",VLOOKUP(E12,用紙寸法!$A$3:$F$103,3,FALSE))</f>
        <v>#N/A</v>
      </c>
      <c r="H12" s="59" t="e">
        <f t="shared" si="1"/>
        <v>#N/A</v>
      </c>
      <c r="I12" s="58"/>
      <c r="J12" s="121" t="e">
        <f>IF(VLOOKUP(B12,用紙寸法!$A$3:$F$103,5,FALSE)="","",VLOOKUP(B12,用紙寸法!$A$3:$F$103,5,FALSE))</f>
        <v>#N/A</v>
      </c>
      <c r="K12" s="66" t="e">
        <f>IF(VLOOKUP(E12,用紙寸法!$A$3:$F$103,5,FALSE)="","",VLOOKUP(E12,用紙寸法!$A$3:$F$103,5,FALSE))</f>
        <v>#N/A</v>
      </c>
      <c r="L12" s="60" t="e">
        <f t="shared" si="2"/>
        <v>#N/A</v>
      </c>
      <c r="M12" s="35" t="e">
        <f t="shared" si="4"/>
        <v>#N/A</v>
      </c>
      <c r="N12" s="83" t="e">
        <f t="shared" si="0"/>
        <v>#N/A</v>
      </c>
      <c r="O12" s="87" t="e">
        <f t="shared" si="3"/>
        <v>#N/A</v>
      </c>
    </row>
    <row r="13" spans="1:15" ht="21" customHeight="1" thickBot="1">
      <c r="A13" s="70">
        <v>11</v>
      </c>
      <c r="B13" s="72"/>
      <c r="C13" s="120" t="e">
        <f>IF(VLOOKUP(B13,用紙寸法!$A$3:$F$103,2,FALSE)="","",VLOOKUP(B13,用紙寸法!$A$3:$F$103,2,FALSE))</f>
        <v>#N/A</v>
      </c>
      <c r="D13" s="119" t="e">
        <f>IF(VLOOKUP(B13,用紙寸法!$A$3:$F$103,3,FALSE)="","",VLOOKUP(B13,用紙寸法!$A$3:$F$103,3,FALSE))</f>
        <v>#N/A</v>
      </c>
      <c r="E13" s="75"/>
      <c r="F13" s="74" t="e">
        <f>IF(VLOOKUP(E13,用紙寸法!$A$3:$F$103,2,FALSE)="","",VLOOKUP(E13,用紙寸法!$A$3:$F$103,2,FALSE))</f>
        <v>#N/A</v>
      </c>
      <c r="G13" s="66" t="e">
        <f>IF(VLOOKUP(E13,用紙寸法!$A$3:$F$103,3,FALSE)="","",VLOOKUP(E13,用紙寸法!$A$3:$F$103,3,FALSE))</f>
        <v>#N/A</v>
      </c>
      <c r="H13" s="59" t="e">
        <f t="shared" si="1"/>
        <v>#N/A</v>
      </c>
      <c r="I13" s="58"/>
      <c r="J13" s="121" t="e">
        <f>IF(VLOOKUP(B13,用紙寸法!$A$3:$F$103,5,FALSE)="","",VLOOKUP(B13,用紙寸法!$A$3:$F$103,5,FALSE))</f>
        <v>#N/A</v>
      </c>
      <c r="K13" s="66" t="e">
        <f>IF(VLOOKUP(E13,用紙寸法!$A$3:$F$103,5,FALSE)="","",VLOOKUP(E13,用紙寸法!$A$3:$F$103,5,FALSE))</f>
        <v>#N/A</v>
      </c>
      <c r="L13" s="60" t="e">
        <f t="shared" si="2"/>
        <v>#N/A</v>
      </c>
      <c r="M13" s="35" t="e">
        <f t="shared" si="4"/>
        <v>#N/A</v>
      </c>
      <c r="N13" s="83" t="e">
        <f t="shared" si="0"/>
        <v>#N/A</v>
      </c>
      <c r="O13" s="87" t="e">
        <f t="shared" si="3"/>
        <v>#N/A</v>
      </c>
    </row>
    <row r="14" spans="1:15" ht="21" customHeight="1" thickBot="1">
      <c r="A14" s="70">
        <v>12</v>
      </c>
      <c r="B14" s="72"/>
      <c r="C14" s="120" t="e">
        <f>IF(VLOOKUP(B14,用紙寸法!$A$3:$F$103,2,FALSE)="","",VLOOKUP(B14,用紙寸法!$A$3:$F$103,2,FALSE))</f>
        <v>#N/A</v>
      </c>
      <c r="D14" s="119" t="e">
        <f>IF(VLOOKUP(B14,用紙寸法!$A$3:$F$103,3,FALSE)="","",VLOOKUP(B14,用紙寸法!$A$3:$F$103,3,FALSE))</f>
        <v>#N/A</v>
      </c>
      <c r="E14" s="75"/>
      <c r="F14" s="74" t="e">
        <f>IF(VLOOKUP(E14,用紙寸法!$A$3:$F$103,2,FALSE)="","",VLOOKUP(E14,用紙寸法!$A$3:$F$103,2,FALSE))</f>
        <v>#N/A</v>
      </c>
      <c r="G14" s="66" t="e">
        <f>IF(VLOOKUP(E14,用紙寸法!$A$3:$F$103,3,FALSE)="","",VLOOKUP(E14,用紙寸法!$A$3:$F$103,3,FALSE))</f>
        <v>#N/A</v>
      </c>
      <c r="H14" s="59" t="e">
        <f t="shared" si="1"/>
        <v>#N/A</v>
      </c>
      <c r="I14" s="58"/>
      <c r="J14" s="121" t="e">
        <f>IF(VLOOKUP(B14,用紙寸法!$A$3:$F$103,5,FALSE)="","",VLOOKUP(B14,用紙寸法!$A$3:$F$103,5,FALSE))</f>
        <v>#N/A</v>
      </c>
      <c r="K14" s="66" t="e">
        <f>IF(VLOOKUP(E14,用紙寸法!$A$3:$F$103,5,FALSE)="","",VLOOKUP(E14,用紙寸法!$A$3:$F$103,5,FALSE))</f>
        <v>#N/A</v>
      </c>
      <c r="L14" s="60" t="e">
        <f t="shared" si="2"/>
        <v>#N/A</v>
      </c>
      <c r="M14" s="35" t="e">
        <f t="shared" si="4"/>
        <v>#N/A</v>
      </c>
      <c r="N14" s="83" t="e">
        <f t="shared" si="0"/>
        <v>#N/A</v>
      </c>
      <c r="O14" s="87" t="e">
        <f t="shared" si="3"/>
        <v>#N/A</v>
      </c>
    </row>
    <row r="15" spans="1:15" ht="21" customHeight="1" thickBot="1">
      <c r="A15" s="70">
        <v>13</v>
      </c>
      <c r="B15" s="72"/>
      <c r="C15" s="120" t="e">
        <f>IF(VLOOKUP(B15,用紙寸法!$A$3:$F$103,2,FALSE)="","",VLOOKUP(B15,用紙寸法!$A$3:$F$103,2,FALSE))</f>
        <v>#N/A</v>
      </c>
      <c r="D15" s="119" t="e">
        <f>IF(VLOOKUP(B15,用紙寸法!$A$3:$F$103,3,FALSE)="","",VLOOKUP(B15,用紙寸法!$A$3:$F$103,3,FALSE))</f>
        <v>#N/A</v>
      </c>
      <c r="E15" s="75"/>
      <c r="F15" s="74" t="e">
        <f>IF(VLOOKUP(E15,用紙寸法!$A$3:$F$103,2,FALSE)="","",VLOOKUP(E15,用紙寸法!$A$3:$F$103,2,FALSE))</f>
        <v>#N/A</v>
      </c>
      <c r="G15" s="66" t="e">
        <f>IF(VLOOKUP(E15,用紙寸法!$A$3:$F$103,3,FALSE)="","",VLOOKUP(E15,用紙寸法!$A$3:$F$103,3,FALSE))</f>
        <v>#N/A</v>
      </c>
      <c r="H15" s="59" t="e">
        <f t="shared" si="1"/>
        <v>#N/A</v>
      </c>
      <c r="I15" s="58"/>
      <c r="J15" s="121" t="e">
        <f>IF(VLOOKUP(B15,用紙寸法!$A$3:$F$103,5,FALSE)="","",VLOOKUP(B15,用紙寸法!$A$3:$F$103,5,FALSE))</f>
        <v>#N/A</v>
      </c>
      <c r="K15" s="66" t="e">
        <f>IF(VLOOKUP(E15,用紙寸法!$A$3:$F$103,5,FALSE)="","",VLOOKUP(E15,用紙寸法!$A$3:$F$103,5,FALSE))</f>
        <v>#N/A</v>
      </c>
      <c r="L15" s="60" t="e">
        <f t="shared" si="2"/>
        <v>#N/A</v>
      </c>
      <c r="M15" s="35" t="e">
        <f t="shared" si="4"/>
        <v>#N/A</v>
      </c>
      <c r="N15" s="83" t="e">
        <f t="shared" si="0"/>
        <v>#N/A</v>
      </c>
      <c r="O15" s="87" t="e">
        <f t="shared" si="3"/>
        <v>#N/A</v>
      </c>
    </row>
    <row r="16" spans="1:15" ht="21" customHeight="1" thickBot="1">
      <c r="A16" s="70">
        <v>14</v>
      </c>
      <c r="B16" s="72"/>
      <c r="C16" s="120" t="e">
        <f>IF(VLOOKUP(B16,用紙寸法!$A$3:$F$103,2,FALSE)="","",VLOOKUP(B16,用紙寸法!$A$3:$F$103,2,FALSE))</f>
        <v>#N/A</v>
      </c>
      <c r="D16" s="119" t="e">
        <f>IF(VLOOKUP(B16,用紙寸法!$A$3:$F$103,3,FALSE)="","",VLOOKUP(B16,用紙寸法!$A$3:$F$103,3,FALSE))</f>
        <v>#N/A</v>
      </c>
      <c r="E16" s="75"/>
      <c r="F16" s="74" t="e">
        <f>IF(VLOOKUP(E16,用紙寸法!$A$3:$F$103,2,FALSE)="","",VLOOKUP(E16,用紙寸法!$A$3:$F$103,2,FALSE))</f>
        <v>#N/A</v>
      </c>
      <c r="G16" s="66" t="e">
        <f>IF(VLOOKUP(E16,用紙寸法!$A$3:$F$103,3,FALSE)="","",VLOOKUP(E16,用紙寸法!$A$3:$F$103,3,FALSE))</f>
        <v>#N/A</v>
      </c>
      <c r="H16" s="59" t="e">
        <f t="shared" si="1"/>
        <v>#N/A</v>
      </c>
      <c r="I16" s="58"/>
      <c r="J16" s="121" t="e">
        <f>IF(VLOOKUP(B16,用紙寸法!$A$3:$F$103,5,FALSE)="","",VLOOKUP(B16,用紙寸法!$A$3:$F$103,5,FALSE))</f>
        <v>#N/A</v>
      </c>
      <c r="K16" s="66" t="e">
        <f>IF(VLOOKUP(E16,用紙寸法!$A$3:$F$103,5,FALSE)="","",VLOOKUP(E16,用紙寸法!$A$3:$F$103,5,FALSE))</f>
        <v>#N/A</v>
      </c>
      <c r="L16" s="60" t="e">
        <f t="shared" si="2"/>
        <v>#N/A</v>
      </c>
      <c r="M16" s="35" t="e">
        <f t="shared" si="4"/>
        <v>#N/A</v>
      </c>
      <c r="N16" s="83" t="e">
        <f t="shared" si="0"/>
        <v>#N/A</v>
      </c>
      <c r="O16" s="87" t="e">
        <f t="shared" si="3"/>
        <v>#N/A</v>
      </c>
    </row>
    <row r="17" spans="1:15" ht="21" customHeight="1" thickBot="1">
      <c r="A17" s="70">
        <v>15</v>
      </c>
      <c r="B17" s="72"/>
      <c r="C17" s="120" t="e">
        <f>IF(VLOOKUP(B17,用紙寸法!$A$3:$F$103,2,FALSE)="","",VLOOKUP(B17,用紙寸法!$A$3:$F$103,2,FALSE))</f>
        <v>#N/A</v>
      </c>
      <c r="D17" s="119" t="e">
        <f>IF(VLOOKUP(B17,用紙寸法!$A$3:$F$103,3,FALSE)="","",VLOOKUP(B17,用紙寸法!$A$3:$F$103,3,FALSE))</f>
        <v>#N/A</v>
      </c>
      <c r="E17" s="75"/>
      <c r="F17" s="74" t="e">
        <f>IF(VLOOKUP(E17,用紙寸法!$A$3:$F$103,2,FALSE)="","",VLOOKUP(E17,用紙寸法!$A$3:$F$103,2,FALSE))</f>
        <v>#N/A</v>
      </c>
      <c r="G17" s="66" t="e">
        <f>IF(VLOOKUP(E17,用紙寸法!$A$3:$F$103,3,FALSE)="","",VLOOKUP(E17,用紙寸法!$A$3:$F$103,3,FALSE))</f>
        <v>#N/A</v>
      </c>
      <c r="H17" s="59" t="e">
        <f t="shared" si="1"/>
        <v>#N/A</v>
      </c>
      <c r="I17" s="58"/>
      <c r="J17" s="121" t="e">
        <f>IF(VLOOKUP(B17,用紙寸法!$A$3:$F$103,5,FALSE)="","",VLOOKUP(B17,用紙寸法!$A$3:$F$103,5,FALSE))</f>
        <v>#N/A</v>
      </c>
      <c r="K17" s="66" t="e">
        <f>IF(VLOOKUP(E17,用紙寸法!$A$3:$F$103,5,FALSE)="","",VLOOKUP(E17,用紙寸法!$A$3:$F$103,5,FALSE))</f>
        <v>#N/A</v>
      </c>
      <c r="L17" s="60" t="e">
        <f t="shared" si="2"/>
        <v>#N/A</v>
      </c>
      <c r="M17" s="35" t="e">
        <f t="shared" si="4"/>
        <v>#N/A</v>
      </c>
      <c r="N17" s="83" t="e">
        <f t="shared" si="0"/>
        <v>#N/A</v>
      </c>
      <c r="O17" s="87" t="e">
        <f t="shared" si="3"/>
        <v>#N/A</v>
      </c>
    </row>
    <row r="18" spans="1:15" ht="21" customHeight="1" thickBot="1">
      <c r="A18" s="70">
        <v>16</v>
      </c>
      <c r="B18" s="72"/>
      <c r="C18" s="120" t="e">
        <f>IF(VLOOKUP(B18,用紙寸法!$A$3:$F$103,2,FALSE)="","",VLOOKUP(B18,用紙寸法!$A$3:$F$103,2,FALSE))</f>
        <v>#N/A</v>
      </c>
      <c r="D18" s="119" t="e">
        <f>IF(VLOOKUP(B18,用紙寸法!$A$3:$F$103,3,FALSE)="","",VLOOKUP(B18,用紙寸法!$A$3:$F$103,3,FALSE))</f>
        <v>#N/A</v>
      </c>
      <c r="E18" s="75"/>
      <c r="F18" s="74" t="e">
        <f>IF(VLOOKUP(E18,用紙寸法!$A$3:$F$103,2,FALSE)="","",VLOOKUP(E18,用紙寸法!$A$3:$F$103,2,FALSE))</f>
        <v>#N/A</v>
      </c>
      <c r="G18" s="66" t="e">
        <f>IF(VLOOKUP(E18,用紙寸法!$A$3:$F$103,3,FALSE)="","",VLOOKUP(E18,用紙寸法!$A$3:$F$103,3,FALSE))</f>
        <v>#N/A</v>
      </c>
      <c r="H18" s="59" t="e">
        <f t="shared" si="1"/>
        <v>#N/A</v>
      </c>
      <c r="I18" s="58"/>
      <c r="J18" s="121" t="e">
        <f>IF(VLOOKUP(B18,用紙寸法!$A$3:$F$103,5,FALSE)="","",VLOOKUP(B18,用紙寸法!$A$3:$F$103,5,FALSE))</f>
        <v>#N/A</v>
      </c>
      <c r="K18" s="66" t="e">
        <f>IF(VLOOKUP(E18,用紙寸法!$A$3:$F$103,5,FALSE)="","",VLOOKUP(E18,用紙寸法!$A$3:$F$103,5,FALSE))</f>
        <v>#N/A</v>
      </c>
      <c r="L18" s="60" t="e">
        <f t="shared" si="2"/>
        <v>#N/A</v>
      </c>
      <c r="M18" s="35" t="e">
        <f t="shared" si="4"/>
        <v>#N/A</v>
      </c>
      <c r="N18" s="83" t="e">
        <f t="shared" si="0"/>
        <v>#N/A</v>
      </c>
      <c r="O18" s="87" t="e">
        <f t="shared" si="3"/>
        <v>#N/A</v>
      </c>
    </row>
    <row r="19" spans="1:15" ht="21" customHeight="1" thickBot="1">
      <c r="A19" s="70">
        <v>17</v>
      </c>
      <c r="B19" s="72"/>
      <c r="C19" s="120" t="e">
        <f>IF(VLOOKUP(B19,用紙寸法!$A$3:$F$103,2,FALSE)="","",VLOOKUP(B19,用紙寸法!$A$3:$F$103,2,FALSE))</f>
        <v>#N/A</v>
      </c>
      <c r="D19" s="119" t="e">
        <f>IF(VLOOKUP(B19,用紙寸法!$A$3:$F$103,3,FALSE)="","",VLOOKUP(B19,用紙寸法!$A$3:$F$103,3,FALSE))</f>
        <v>#N/A</v>
      </c>
      <c r="E19" s="75"/>
      <c r="F19" s="74" t="e">
        <f>IF(VLOOKUP(E19,用紙寸法!$A$3:$F$103,2,FALSE)="","",VLOOKUP(E19,用紙寸法!$A$3:$F$103,2,FALSE))</f>
        <v>#N/A</v>
      </c>
      <c r="G19" s="66" t="e">
        <f>IF(VLOOKUP(E19,用紙寸法!$A$3:$F$103,3,FALSE)="","",VLOOKUP(E19,用紙寸法!$A$3:$F$103,3,FALSE))</f>
        <v>#N/A</v>
      </c>
      <c r="H19" s="59" t="e">
        <f t="shared" si="1"/>
        <v>#N/A</v>
      </c>
      <c r="I19" s="58"/>
      <c r="J19" s="121" t="e">
        <f>IF(VLOOKUP(B19,用紙寸法!$A$3:$F$103,5,FALSE)="","",VLOOKUP(B19,用紙寸法!$A$3:$F$103,5,FALSE))</f>
        <v>#N/A</v>
      </c>
      <c r="K19" s="66" t="e">
        <f>IF(VLOOKUP(E19,用紙寸法!$A$3:$F$103,5,FALSE)="","",VLOOKUP(E19,用紙寸法!$A$3:$F$103,5,FALSE))</f>
        <v>#N/A</v>
      </c>
      <c r="L19" s="60" t="e">
        <f t="shared" si="2"/>
        <v>#N/A</v>
      </c>
      <c r="M19" s="35" t="e">
        <f t="shared" si="4"/>
        <v>#N/A</v>
      </c>
      <c r="N19" s="83" t="e">
        <f t="shared" si="0"/>
        <v>#N/A</v>
      </c>
      <c r="O19" s="87" t="e">
        <f t="shared" si="3"/>
        <v>#N/A</v>
      </c>
    </row>
    <row r="20" spans="1:15" ht="20.25" customHeight="1" thickBot="1">
      <c r="A20" s="70">
        <v>18</v>
      </c>
      <c r="B20" s="72"/>
      <c r="C20" s="120" t="e">
        <f>IF(VLOOKUP(B20,用紙寸法!$A$3:$F$103,2,FALSE)="","",VLOOKUP(B20,用紙寸法!$A$3:$F$103,2,FALSE))</f>
        <v>#N/A</v>
      </c>
      <c r="D20" s="119" t="e">
        <f>IF(VLOOKUP(B20,用紙寸法!$A$3:$F$103,3,FALSE)="","",VLOOKUP(B20,用紙寸法!$A$3:$F$103,3,FALSE))</f>
        <v>#N/A</v>
      </c>
      <c r="E20" s="75"/>
      <c r="F20" s="74" t="e">
        <f>IF(VLOOKUP(E20,用紙寸法!$A$3:$F$103,2,FALSE)="","",VLOOKUP(E20,用紙寸法!$A$3:$F$103,2,FALSE))</f>
        <v>#N/A</v>
      </c>
      <c r="G20" s="66" t="e">
        <f>IF(VLOOKUP(E20,用紙寸法!$A$3:$F$103,3,FALSE)="","",VLOOKUP(E20,用紙寸法!$A$3:$F$103,3,FALSE))</f>
        <v>#N/A</v>
      </c>
      <c r="H20" s="59" t="e">
        <f t="shared" ref="H20:H22" si="5">ROUND(D20/G20,3)</f>
        <v>#N/A</v>
      </c>
      <c r="I20" s="58"/>
      <c r="J20" s="121" t="e">
        <f>IF(VLOOKUP(B20,用紙寸法!$A$3:$F$103,5,FALSE)="","",VLOOKUP(B20,用紙寸法!$A$3:$F$103,5,FALSE))</f>
        <v>#N/A</v>
      </c>
      <c r="K20" s="66" t="e">
        <f>IF(VLOOKUP(E20,用紙寸法!$A$3:$F$103,5,FALSE)="","",VLOOKUP(E20,用紙寸法!$A$3:$F$103,5,FALSE))</f>
        <v>#N/A</v>
      </c>
      <c r="L20" s="60" t="e">
        <f t="shared" ref="L20:L22" si="6">ROUND(J20/K20,3)</f>
        <v>#N/A</v>
      </c>
      <c r="M20" s="35" t="e">
        <f t="shared" ref="M20:M22" si="7">ROUND(H20*L20,3)</f>
        <v>#N/A</v>
      </c>
      <c r="N20" s="83" t="e">
        <f t="shared" si="0"/>
        <v>#N/A</v>
      </c>
      <c r="O20" s="87" t="e">
        <f t="shared" si="3"/>
        <v>#N/A</v>
      </c>
    </row>
    <row r="21" spans="1:15" ht="20.25" customHeight="1" thickBot="1">
      <c r="A21" s="70">
        <v>19</v>
      </c>
      <c r="B21" s="72"/>
      <c r="C21" s="120" t="e">
        <f>IF(VLOOKUP(B21,用紙寸法!$A$3:$F$103,2,FALSE)="","",VLOOKUP(B21,用紙寸法!$A$3:$F$103,2,FALSE))</f>
        <v>#N/A</v>
      </c>
      <c r="D21" s="119" t="e">
        <f>IF(VLOOKUP(B21,用紙寸法!$A$3:$F$103,3,FALSE)="","",VLOOKUP(B21,用紙寸法!$A$3:$F$103,3,FALSE))</f>
        <v>#N/A</v>
      </c>
      <c r="E21" s="75"/>
      <c r="F21" s="74" t="e">
        <f>IF(VLOOKUP(E21,用紙寸法!$A$3:$F$103,2,FALSE)="","",VLOOKUP(E21,用紙寸法!$A$3:$F$103,2,FALSE))</f>
        <v>#N/A</v>
      </c>
      <c r="G21" s="66" t="e">
        <f>IF(VLOOKUP(E21,用紙寸法!$A$3:$F$103,3,FALSE)="","",VLOOKUP(E21,用紙寸法!$A$3:$F$103,3,FALSE))</f>
        <v>#N/A</v>
      </c>
      <c r="H21" s="59" t="e">
        <f t="shared" si="5"/>
        <v>#N/A</v>
      </c>
      <c r="I21" s="58"/>
      <c r="J21" s="121" t="e">
        <f>IF(VLOOKUP(B21,用紙寸法!$A$3:$F$103,5,FALSE)="","",VLOOKUP(B21,用紙寸法!$A$3:$F$103,5,FALSE))</f>
        <v>#N/A</v>
      </c>
      <c r="K21" s="66" t="e">
        <f>IF(VLOOKUP(E21,用紙寸法!$A$3:$F$103,5,FALSE)="","",VLOOKUP(E21,用紙寸法!$A$3:$F$103,5,FALSE))</f>
        <v>#N/A</v>
      </c>
      <c r="L21" s="60" t="e">
        <f t="shared" si="6"/>
        <v>#N/A</v>
      </c>
      <c r="M21" s="35" t="e">
        <f t="shared" si="7"/>
        <v>#N/A</v>
      </c>
      <c r="N21" s="83" t="e">
        <f t="shared" si="0"/>
        <v>#N/A</v>
      </c>
      <c r="O21" s="87" t="e">
        <f t="shared" si="3"/>
        <v>#N/A</v>
      </c>
    </row>
    <row r="22" spans="1:15" ht="20.25" customHeight="1" thickBot="1">
      <c r="A22" s="70">
        <v>20</v>
      </c>
      <c r="B22" s="72"/>
      <c r="C22" s="120" t="e">
        <f>IF(VLOOKUP(B22,用紙寸法!$A$3:$F$103,2,FALSE)="","",VLOOKUP(B22,用紙寸法!$A$3:$F$103,2,FALSE))</f>
        <v>#N/A</v>
      </c>
      <c r="D22" s="119" t="e">
        <f>IF(VLOOKUP(B22,用紙寸法!$A$3:$F$103,3,FALSE)="","",VLOOKUP(B22,用紙寸法!$A$3:$F$103,3,FALSE))</f>
        <v>#N/A</v>
      </c>
      <c r="E22" s="75"/>
      <c r="F22" s="74" t="e">
        <f>IF(VLOOKUP(E22,用紙寸法!$A$3:$F$103,2,FALSE)="","",VLOOKUP(E22,用紙寸法!$A$3:$F$103,2,FALSE))</f>
        <v>#N/A</v>
      </c>
      <c r="G22" s="66" t="e">
        <f>IF(VLOOKUP(E22,用紙寸法!$A$3:$F$103,3,FALSE)="","",VLOOKUP(E22,用紙寸法!$A$3:$F$103,3,FALSE))</f>
        <v>#N/A</v>
      </c>
      <c r="H22" s="59" t="e">
        <f t="shared" si="5"/>
        <v>#N/A</v>
      </c>
      <c r="I22" s="58"/>
      <c r="J22" s="121" t="e">
        <f>IF(VLOOKUP(B22,用紙寸法!$A$3:$F$103,5,FALSE)="","",VLOOKUP(B22,用紙寸法!$A$3:$F$103,5,FALSE))</f>
        <v>#N/A</v>
      </c>
      <c r="K22" s="66" t="e">
        <f>IF(VLOOKUP(E22,用紙寸法!$A$3:$F$103,5,FALSE)="","",VLOOKUP(E22,用紙寸法!$A$3:$F$103,5,FALSE))</f>
        <v>#N/A</v>
      </c>
      <c r="L22" s="60" t="e">
        <f t="shared" si="6"/>
        <v>#N/A</v>
      </c>
      <c r="M22" s="35" t="e">
        <f t="shared" si="7"/>
        <v>#N/A</v>
      </c>
      <c r="N22" s="84" t="e">
        <f t="shared" si="0"/>
        <v>#N/A</v>
      </c>
      <c r="O22" s="87" t="e">
        <f t="shared" si="3"/>
        <v>#N/A</v>
      </c>
    </row>
    <row r="23" spans="1:15" ht="14.25" thickBot="1"/>
    <row r="24" spans="1:15" ht="14.25" thickBot="1">
      <c r="B24" s="81"/>
      <c r="C24" s="82" t="s">
        <v>36</v>
      </c>
    </row>
  </sheetData>
  <sheetProtection password="D225" sheet="1" objects="1" scenarios="1" selectLockedCells="1"/>
  <phoneticPr fontId="1"/>
  <pageMargins left="0" right="0" top="0" bottom="0" header="0" footer="0"/>
  <pageSetup paperSize="9" orientation="landscape" horizontalDpi="0" verticalDpi="0" r:id="rId1"/>
  <legacyDrawing r:id="rId2"/>
</worksheet>
</file>

<file path=xl/worksheets/sheet3.xml><?xml version="1.0" encoding="utf-8"?>
<worksheet xmlns="http://schemas.openxmlformats.org/spreadsheetml/2006/main" xmlns:r="http://schemas.openxmlformats.org/officeDocument/2006/relationships">
  <sheetPr>
    <tabColor rgb="FFFF0000"/>
  </sheetPr>
  <dimension ref="A1:J23"/>
  <sheetViews>
    <sheetView workbookViewId="0">
      <selection activeCell="E16" sqref="E16"/>
    </sheetView>
  </sheetViews>
  <sheetFormatPr defaultRowHeight="13.5"/>
  <cols>
    <col min="1" max="1" width="7.125" customWidth="1"/>
    <col min="2" max="2" width="5.25" customWidth="1"/>
    <col min="3" max="3" width="16.125" customWidth="1"/>
    <col min="4" max="4" width="14.75" style="1" customWidth="1"/>
    <col min="5" max="5" width="8.25" style="1" customWidth="1"/>
    <col min="6" max="6" width="10.25" style="1" customWidth="1"/>
    <col min="7" max="7" width="14.625" style="1" customWidth="1"/>
    <col min="8" max="8" width="12.625" style="1" customWidth="1"/>
    <col min="9" max="9" width="15" style="1" customWidth="1"/>
    <col min="10" max="10" width="12.125" style="1" customWidth="1"/>
  </cols>
  <sheetData>
    <row r="1" spans="1:10" ht="30.75" customHeight="1" thickBot="1">
      <c r="A1" s="33"/>
      <c r="B1" s="137" t="s">
        <v>34</v>
      </c>
      <c r="C1" s="137"/>
      <c r="D1" s="137"/>
      <c r="E1" s="137"/>
      <c r="F1" s="137"/>
      <c r="G1" s="137"/>
      <c r="H1" s="137"/>
      <c r="I1" s="137"/>
    </row>
    <row r="2" spans="1:10" ht="22.5" customHeight="1" thickBot="1">
      <c r="A2" s="91" t="s">
        <v>236</v>
      </c>
      <c r="B2" s="93"/>
      <c r="C2" s="13" t="s">
        <v>36</v>
      </c>
    </row>
    <row r="3" spans="1:10" s="34" customFormat="1" ht="10.5" customHeight="1" thickBot="1">
      <c r="A3" s="91"/>
      <c r="B3" s="95"/>
      <c r="C3" s="13"/>
      <c r="D3" s="1"/>
      <c r="E3" s="1"/>
      <c r="F3" s="1"/>
      <c r="G3" s="1"/>
      <c r="H3" s="1"/>
      <c r="I3" s="1"/>
      <c r="J3" s="1"/>
    </row>
    <row r="4" spans="1:10" ht="21.75" customHeight="1" thickBot="1">
      <c r="A4" s="92" t="s">
        <v>235</v>
      </c>
      <c r="B4" s="98"/>
      <c r="C4" s="13" t="s">
        <v>36</v>
      </c>
      <c r="D4" s="8" t="s">
        <v>33</v>
      </c>
      <c r="E4" s="8"/>
      <c r="F4" s="8"/>
      <c r="G4" s="8"/>
      <c r="H4" s="8"/>
      <c r="I4" s="8"/>
      <c r="J4" s="3"/>
    </row>
    <row r="5" spans="1:10" s="34" customFormat="1" ht="10.5" customHeight="1" thickBot="1">
      <c r="A5" s="94"/>
      <c r="B5" s="96"/>
      <c r="C5" s="13"/>
      <c r="D5" s="8"/>
      <c r="E5" s="8"/>
      <c r="F5" s="8"/>
      <c r="G5" s="8"/>
      <c r="H5" s="8"/>
      <c r="I5" s="8"/>
      <c r="J5" s="3"/>
    </row>
    <row r="6" spans="1:10" ht="23.25" customHeight="1" thickBot="1">
      <c r="A6" s="91" t="s">
        <v>237</v>
      </c>
      <c r="B6" s="97"/>
      <c r="C6" s="13" t="s">
        <v>36</v>
      </c>
      <c r="D6" s="14" t="s">
        <v>38</v>
      </c>
      <c r="E6" s="8"/>
      <c r="F6" s="8"/>
      <c r="G6" s="8"/>
      <c r="I6" s="8"/>
      <c r="J6" s="3"/>
    </row>
    <row r="7" spans="1:10" ht="14.25" customHeight="1">
      <c r="I7" s="2"/>
    </row>
    <row r="8" spans="1:10" ht="39.75" customHeight="1" thickBot="1">
      <c r="B8" s="49" t="s">
        <v>27</v>
      </c>
      <c r="C8" s="44" t="s">
        <v>31</v>
      </c>
      <c r="D8" s="105" t="s">
        <v>239</v>
      </c>
      <c r="E8" s="50" t="s">
        <v>37</v>
      </c>
      <c r="F8" s="105" t="s">
        <v>238</v>
      </c>
      <c r="G8" s="106" t="s">
        <v>240</v>
      </c>
      <c r="H8" s="105" t="s">
        <v>241</v>
      </c>
      <c r="I8" s="107" t="s">
        <v>242</v>
      </c>
    </row>
    <row r="9" spans="1:10" ht="22.5" customHeight="1" thickBot="1">
      <c r="A9">
        <v>1</v>
      </c>
      <c r="B9" s="72">
        <v>1</v>
      </c>
      <c r="C9" s="122" t="str">
        <f>IF(VLOOKUP(B9,用紙寸法!$A$3:$F$103,2,FALSE)="","",VLOOKUP(B9,用紙寸法!$A$3:$F$103,2,FALSE))</f>
        <v>A判</v>
      </c>
      <c r="D9" s="99">
        <v>200</v>
      </c>
      <c r="E9" s="100">
        <v>32</v>
      </c>
      <c r="F9" s="101">
        <v>2000</v>
      </c>
      <c r="G9" s="102">
        <f>IF(D9="","",D9/E9*F9)</f>
        <v>12500</v>
      </c>
      <c r="H9" s="103"/>
      <c r="I9" s="104">
        <f>G9+H9</f>
        <v>12500</v>
      </c>
    </row>
    <row r="10" spans="1:10" ht="22.5" customHeight="1" thickBot="1">
      <c r="A10">
        <v>2</v>
      </c>
      <c r="B10" s="72">
        <v>4</v>
      </c>
      <c r="C10" s="122" t="str">
        <f>IF(VLOOKUP(B10,用紙寸法!$A$3:$F$103,2,FALSE)="","",VLOOKUP(B10,用紙寸法!$A$3:$F$103,2,FALSE))</f>
        <v>四六判</v>
      </c>
      <c r="D10" s="99">
        <v>256</v>
      </c>
      <c r="E10" s="100">
        <v>64</v>
      </c>
      <c r="F10" s="101">
        <v>2000</v>
      </c>
      <c r="G10" s="102">
        <f>IF(D10="","",D10/E10*F10)</f>
        <v>8000</v>
      </c>
      <c r="H10" s="103"/>
      <c r="I10" s="104">
        <f t="shared" ref="I10:I23" si="0">G10+H10</f>
        <v>8000</v>
      </c>
    </row>
    <row r="11" spans="1:10" ht="22.5" customHeight="1" thickBot="1">
      <c r="A11">
        <v>3</v>
      </c>
      <c r="B11" s="72"/>
      <c r="C11" s="122" t="e">
        <f>IF(VLOOKUP(B11,用紙寸法!$A$3:$F$103,2,FALSE)="","",VLOOKUP(B11,用紙寸法!$A$3:$F$103,2,FALSE))</f>
        <v>#N/A</v>
      </c>
      <c r="D11" s="99"/>
      <c r="E11" s="100"/>
      <c r="F11" s="101"/>
      <c r="G11" s="102" t="str">
        <f t="shared" ref="G11:G23" si="1">IF(D11="","",D11/E11*F11)</f>
        <v/>
      </c>
      <c r="H11" s="103"/>
      <c r="I11" s="104" t="e">
        <f t="shared" si="0"/>
        <v>#VALUE!</v>
      </c>
    </row>
    <row r="12" spans="1:10" ht="22.5" customHeight="1" thickBot="1">
      <c r="A12">
        <v>4</v>
      </c>
      <c r="B12" s="72"/>
      <c r="C12" s="122" t="e">
        <f>IF(VLOOKUP(B12,用紙寸法!$A$3:$F$103,2,FALSE)="","",VLOOKUP(B12,用紙寸法!$A$3:$F$103,2,FALSE))</f>
        <v>#N/A</v>
      </c>
      <c r="D12" s="99"/>
      <c r="E12" s="100"/>
      <c r="F12" s="101"/>
      <c r="G12" s="102" t="str">
        <f t="shared" si="1"/>
        <v/>
      </c>
      <c r="H12" s="103"/>
      <c r="I12" s="104" t="e">
        <f t="shared" si="0"/>
        <v>#VALUE!</v>
      </c>
    </row>
    <row r="13" spans="1:10" ht="22.5" customHeight="1" thickBot="1">
      <c r="A13">
        <v>5</v>
      </c>
      <c r="B13" s="72"/>
      <c r="C13" s="122" t="e">
        <f>IF(VLOOKUP(B13,用紙寸法!$A$3:$F$103,2,FALSE)="","",VLOOKUP(B13,用紙寸法!$A$3:$F$103,2,FALSE))</f>
        <v>#N/A</v>
      </c>
      <c r="D13" s="99"/>
      <c r="E13" s="100"/>
      <c r="F13" s="101"/>
      <c r="G13" s="102" t="str">
        <f t="shared" si="1"/>
        <v/>
      </c>
      <c r="H13" s="103"/>
      <c r="I13" s="104" t="e">
        <f t="shared" si="0"/>
        <v>#VALUE!</v>
      </c>
    </row>
    <row r="14" spans="1:10" ht="22.5" customHeight="1" thickBot="1">
      <c r="A14">
        <v>6</v>
      </c>
      <c r="B14" s="72"/>
      <c r="C14" s="122" t="e">
        <f>IF(VLOOKUP(B14,用紙寸法!$A$3:$F$103,2,FALSE)="","",VLOOKUP(B14,用紙寸法!$A$3:$F$103,2,FALSE))</f>
        <v>#N/A</v>
      </c>
      <c r="D14" s="99"/>
      <c r="E14" s="100"/>
      <c r="F14" s="101"/>
      <c r="G14" s="102" t="str">
        <f t="shared" si="1"/>
        <v/>
      </c>
      <c r="H14" s="103"/>
      <c r="I14" s="104" t="e">
        <f t="shared" si="0"/>
        <v>#VALUE!</v>
      </c>
    </row>
    <row r="15" spans="1:10" ht="22.5" customHeight="1" thickBot="1">
      <c r="A15">
        <v>7</v>
      </c>
      <c r="B15" s="72"/>
      <c r="C15" s="122" t="e">
        <f>IF(VLOOKUP(B15,用紙寸法!$A$3:$F$103,2,FALSE)="","",VLOOKUP(B15,用紙寸法!$A$3:$F$103,2,FALSE))</f>
        <v>#N/A</v>
      </c>
      <c r="D15" s="99"/>
      <c r="E15" s="100"/>
      <c r="F15" s="101"/>
      <c r="G15" s="102" t="str">
        <f t="shared" si="1"/>
        <v/>
      </c>
      <c r="H15" s="103"/>
      <c r="I15" s="104" t="e">
        <f t="shared" si="0"/>
        <v>#VALUE!</v>
      </c>
    </row>
    <row r="16" spans="1:10" ht="22.5" customHeight="1" thickBot="1">
      <c r="A16">
        <v>8</v>
      </c>
      <c r="B16" s="72"/>
      <c r="C16" s="122" t="e">
        <f>IF(VLOOKUP(B16,用紙寸法!$A$3:$F$103,2,FALSE)="","",VLOOKUP(B16,用紙寸法!$A$3:$F$103,2,FALSE))</f>
        <v>#N/A</v>
      </c>
      <c r="D16" s="99"/>
      <c r="E16" s="100"/>
      <c r="F16" s="101"/>
      <c r="G16" s="102" t="str">
        <f t="shared" si="1"/>
        <v/>
      </c>
      <c r="H16" s="103"/>
      <c r="I16" s="104" t="e">
        <f t="shared" si="0"/>
        <v>#VALUE!</v>
      </c>
    </row>
    <row r="17" spans="1:9" ht="22.5" customHeight="1" thickBot="1">
      <c r="A17">
        <v>9</v>
      </c>
      <c r="B17" s="72"/>
      <c r="C17" s="122" t="e">
        <f>IF(VLOOKUP(B17,用紙寸法!$A$3:$F$103,2,FALSE)="","",VLOOKUP(B17,用紙寸法!$A$3:$F$103,2,FALSE))</f>
        <v>#N/A</v>
      </c>
      <c r="D17" s="99"/>
      <c r="E17" s="100"/>
      <c r="F17" s="101"/>
      <c r="G17" s="102" t="str">
        <f t="shared" si="1"/>
        <v/>
      </c>
      <c r="H17" s="103"/>
      <c r="I17" s="104" t="e">
        <f t="shared" si="0"/>
        <v>#VALUE!</v>
      </c>
    </row>
    <row r="18" spans="1:9" ht="22.5" customHeight="1" thickBot="1">
      <c r="A18">
        <v>10</v>
      </c>
      <c r="B18" s="72"/>
      <c r="C18" s="122" t="e">
        <f>IF(VLOOKUP(B18,用紙寸法!$A$3:$F$103,2,FALSE)="","",VLOOKUP(B18,用紙寸法!$A$3:$F$103,2,FALSE))</f>
        <v>#N/A</v>
      </c>
      <c r="D18" s="99"/>
      <c r="E18" s="100"/>
      <c r="F18" s="101"/>
      <c r="G18" s="102" t="str">
        <f t="shared" si="1"/>
        <v/>
      </c>
      <c r="H18" s="103"/>
      <c r="I18" s="104" t="e">
        <f t="shared" si="0"/>
        <v>#VALUE!</v>
      </c>
    </row>
    <row r="19" spans="1:9" ht="22.5" customHeight="1" thickBot="1">
      <c r="A19">
        <v>11</v>
      </c>
      <c r="B19" s="72"/>
      <c r="C19" s="122" t="e">
        <f>IF(VLOOKUP(B19,用紙寸法!$A$3:$F$103,2,FALSE)="","",VLOOKUP(B19,用紙寸法!$A$3:$F$103,2,FALSE))</f>
        <v>#N/A</v>
      </c>
      <c r="D19" s="99"/>
      <c r="E19" s="100"/>
      <c r="F19" s="101"/>
      <c r="G19" s="102" t="str">
        <f t="shared" si="1"/>
        <v/>
      </c>
      <c r="H19" s="103"/>
      <c r="I19" s="104" t="e">
        <f t="shared" si="0"/>
        <v>#VALUE!</v>
      </c>
    </row>
    <row r="20" spans="1:9" ht="22.5" customHeight="1" thickBot="1">
      <c r="A20">
        <v>12</v>
      </c>
      <c r="B20" s="72"/>
      <c r="C20" s="122" t="e">
        <f>IF(VLOOKUP(B20,用紙寸法!$A$3:$F$103,2,FALSE)="","",VLOOKUP(B20,用紙寸法!$A$3:$F$103,2,FALSE))</f>
        <v>#N/A</v>
      </c>
      <c r="D20" s="99"/>
      <c r="E20" s="100"/>
      <c r="F20" s="101"/>
      <c r="G20" s="102" t="str">
        <f t="shared" si="1"/>
        <v/>
      </c>
      <c r="H20" s="103"/>
      <c r="I20" s="104" t="e">
        <f t="shared" si="0"/>
        <v>#VALUE!</v>
      </c>
    </row>
    <row r="21" spans="1:9" ht="22.5" customHeight="1" thickBot="1">
      <c r="A21">
        <v>13</v>
      </c>
      <c r="B21" s="72"/>
      <c r="C21" s="122" t="e">
        <f>IF(VLOOKUP(B21,用紙寸法!$A$3:$F$103,2,FALSE)="","",VLOOKUP(B21,用紙寸法!$A$3:$F$103,2,FALSE))</f>
        <v>#N/A</v>
      </c>
      <c r="D21" s="99"/>
      <c r="E21" s="100"/>
      <c r="F21" s="101"/>
      <c r="G21" s="102" t="str">
        <f t="shared" si="1"/>
        <v/>
      </c>
      <c r="H21" s="103"/>
      <c r="I21" s="104" t="e">
        <f t="shared" si="0"/>
        <v>#VALUE!</v>
      </c>
    </row>
    <row r="22" spans="1:9" ht="22.5" customHeight="1" thickBot="1">
      <c r="A22">
        <v>14</v>
      </c>
      <c r="B22" s="72"/>
      <c r="C22" s="122" t="e">
        <f>IF(VLOOKUP(B22,用紙寸法!$A$3:$F$103,2,FALSE)="","",VLOOKUP(B22,用紙寸法!$A$3:$F$103,2,FALSE))</f>
        <v>#N/A</v>
      </c>
      <c r="D22" s="99"/>
      <c r="E22" s="100"/>
      <c r="F22" s="101"/>
      <c r="G22" s="102" t="str">
        <f t="shared" si="1"/>
        <v/>
      </c>
      <c r="H22" s="103"/>
      <c r="I22" s="104" t="e">
        <f t="shared" si="0"/>
        <v>#VALUE!</v>
      </c>
    </row>
    <row r="23" spans="1:9" ht="22.5" customHeight="1" thickBot="1">
      <c r="A23">
        <v>15</v>
      </c>
      <c r="B23" s="86"/>
      <c r="C23" s="123" t="e">
        <f>IF(VLOOKUP(B23,用紙寸法!$A$3:$F$103,2,FALSE)="","",VLOOKUP(B23,用紙寸法!$A$3:$F$103,2,FALSE))</f>
        <v>#N/A</v>
      </c>
      <c r="D23" s="88"/>
      <c r="E23" s="90"/>
      <c r="F23" s="89"/>
      <c r="G23" s="6" t="str">
        <f t="shared" si="1"/>
        <v/>
      </c>
      <c r="H23" s="54"/>
      <c r="I23" s="5" t="e">
        <f t="shared" si="0"/>
        <v>#VALUE!</v>
      </c>
    </row>
  </sheetData>
  <sheetProtection password="D225" sheet="1" objects="1" scenarios="1" selectLockedCells="1"/>
  <mergeCells count="1">
    <mergeCell ref="B1:I1"/>
  </mergeCells>
  <phoneticPr fontId="1"/>
  <pageMargins left="0" right="0" top="0" bottom="0" header="0" footer="0"/>
  <pageSetup paperSize="9" orientation="portrait" horizontalDpi="0" verticalDpi="0" r:id="rId1"/>
  <legacyDrawing r:id="rId2"/>
</worksheet>
</file>

<file path=xl/worksheets/sheet4.xml><?xml version="1.0" encoding="utf-8"?>
<worksheet xmlns="http://schemas.openxmlformats.org/spreadsheetml/2006/main" xmlns:r="http://schemas.openxmlformats.org/officeDocument/2006/relationships">
  <sheetPr>
    <tabColor rgb="FFFFFF00"/>
  </sheetPr>
  <dimension ref="A1:M22"/>
  <sheetViews>
    <sheetView tabSelected="1" workbookViewId="0">
      <selection activeCell="I6" sqref="I6"/>
    </sheetView>
  </sheetViews>
  <sheetFormatPr defaultRowHeight="13.5"/>
  <cols>
    <col min="1" max="1" width="5.375" customWidth="1"/>
    <col min="2" max="2" width="5.75" customWidth="1"/>
    <col min="3" max="3" width="13.125" customWidth="1"/>
    <col min="4" max="5" width="11.625" customWidth="1"/>
    <col min="6" max="6" width="8.5" hidden="1" customWidth="1"/>
    <col min="7" max="7" width="0.75" customWidth="1"/>
    <col min="8" max="9" width="11.625" customWidth="1"/>
    <col min="10" max="10" width="0.25" customWidth="1"/>
    <col min="11" max="11" width="6.25" hidden="1" customWidth="1"/>
    <col min="12" max="12" width="10.125" customWidth="1"/>
    <col min="13" max="13" width="9.75" customWidth="1"/>
  </cols>
  <sheetData>
    <row r="1" spans="1:13" ht="45" customHeight="1" thickBot="1">
      <c r="B1" s="9" t="s">
        <v>39</v>
      </c>
      <c r="C1" s="7"/>
      <c r="D1" s="7"/>
      <c r="E1" s="7"/>
      <c r="F1" s="7"/>
      <c r="G1" s="7"/>
      <c r="H1" s="7"/>
      <c r="I1" s="7"/>
      <c r="J1" s="7"/>
      <c r="K1" s="7"/>
      <c r="L1" s="7"/>
      <c r="M1" s="7"/>
    </row>
    <row r="2" spans="1:13" s="10" customFormat="1" ht="39" customHeight="1" thickBot="1">
      <c r="B2" s="38" t="s">
        <v>18</v>
      </c>
      <c r="C2" s="39" t="s">
        <v>32</v>
      </c>
      <c r="D2" s="112" t="s">
        <v>243</v>
      </c>
      <c r="E2" s="113" t="s">
        <v>232</v>
      </c>
      <c r="F2" s="39"/>
      <c r="G2" s="40"/>
      <c r="H2" s="112" t="s">
        <v>233</v>
      </c>
      <c r="I2" s="113" t="s">
        <v>231</v>
      </c>
      <c r="J2" s="41"/>
      <c r="K2" s="42"/>
      <c r="L2" s="114" t="s">
        <v>245</v>
      </c>
      <c r="M2" s="115" t="s">
        <v>244</v>
      </c>
    </row>
    <row r="3" spans="1:13" ht="21" customHeight="1" thickBot="1">
      <c r="A3">
        <v>1</v>
      </c>
      <c r="B3" s="72">
        <v>3</v>
      </c>
      <c r="C3" s="108" t="str">
        <f>IF(VLOOKUP(B3,用紙寸法!$A$3:$F$103,2,FALSE)="","",VLOOKUP(B3,用紙寸法!$A$3:$F$103,2,FALSE))</f>
        <v>B判</v>
      </c>
      <c r="D3" s="109">
        <f>IF(VLOOKUP(B3,用紙寸法!$A$3:$F$103,3,FALSE)="","",VLOOKUP(B3,用紙寸法!$A$3:$F$103,3,FALSE))</f>
        <v>765</v>
      </c>
      <c r="E3" s="110">
        <v>175</v>
      </c>
      <c r="F3" s="108">
        <f>ROUND(D3/E3,3)</f>
        <v>4.3710000000000004</v>
      </c>
      <c r="G3" s="58"/>
      <c r="H3" s="109">
        <f>IF(VLOOKUP(B3,用紙寸法!$A$3:$F$103,5,FALSE)="","",VLOOKUP(B3,用紙寸法!$A$3:$F$103,5,FALSE))</f>
        <v>1085</v>
      </c>
      <c r="I3" s="110">
        <v>240</v>
      </c>
      <c r="J3" s="111">
        <f>ROUND(H3/I3,3)</f>
        <v>4.5209999999999999</v>
      </c>
      <c r="K3" s="35">
        <f>ROUND(F3*J3,3)</f>
        <v>19.760999999999999</v>
      </c>
      <c r="L3" s="61" t="str">
        <f t="shared" ref="L3:L22" si="0">IF(K3&lt;4,"2",IF(K3&lt;8,"4",IF(K3&lt;12,"8",IF(K3&lt;16,"12",IF(K3&lt;20,"16",IF(K3&lt;24,"20",IF(K3&lt;28,"24",IF(K3&lt;32,"28",IF(K3&lt;36,"32",IF(K3&lt;60,"32","1"))))))))))</f>
        <v>16</v>
      </c>
      <c r="M3" s="62">
        <f>L3*2</f>
        <v>32</v>
      </c>
    </row>
    <row r="4" spans="1:13" ht="21" customHeight="1" thickBot="1">
      <c r="A4">
        <v>2</v>
      </c>
      <c r="B4" s="72">
        <v>2</v>
      </c>
      <c r="C4" s="108" t="str">
        <f>IF(VLOOKUP(B4,用紙寸法!$A$3:$F$103,2,FALSE)="","",VLOOKUP(B4,用紙寸法!$A$3:$F$103,2,FALSE))</f>
        <v>菊判</v>
      </c>
      <c r="D4" s="109">
        <f>IF(VLOOKUP(B4,用紙寸法!$A$3:$F$103,3,FALSE)="","",VLOOKUP(B4,用紙寸法!$A$3:$F$103,3,FALSE))</f>
        <v>636</v>
      </c>
      <c r="E4" s="110">
        <v>210</v>
      </c>
      <c r="F4" s="108">
        <f t="shared" ref="F4:F22" si="1">ROUND(D4/E4,3)</f>
        <v>3.0289999999999999</v>
      </c>
      <c r="G4" s="58"/>
      <c r="H4" s="109">
        <f>IF(VLOOKUP(B4,用紙寸法!$A$3:$F$103,5,FALSE)="","",VLOOKUP(B4,用紙寸法!$A$3:$F$103,5,FALSE))</f>
        <v>939</v>
      </c>
      <c r="I4" s="110">
        <v>257</v>
      </c>
      <c r="J4" s="111">
        <f t="shared" ref="J4:J22" si="2">ROUND(H4/I4,3)</f>
        <v>3.6539999999999999</v>
      </c>
      <c r="K4" s="35">
        <f t="shared" ref="K4:K22" si="3">ROUND(F4*J4,3)</f>
        <v>11.068</v>
      </c>
      <c r="L4" s="61" t="str">
        <f t="shared" si="0"/>
        <v>8</v>
      </c>
      <c r="M4" s="62">
        <f t="shared" ref="M4:M22" si="4">L4*2</f>
        <v>16</v>
      </c>
    </row>
    <row r="5" spans="1:13" ht="21" customHeight="1" thickBot="1">
      <c r="A5">
        <v>3</v>
      </c>
      <c r="B5" s="72">
        <v>4</v>
      </c>
      <c r="C5" s="108" t="str">
        <f>IF(VLOOKUP(B5,用紙寸法!$A$3:$F$103,2,FALSE)="","",VLOOKUP(B5,用紙寸法!$A$3:$F$103,2,FALSE))</f>
        <v>四六判</v>
      </c>
      <c r="D5" s="109">
        <f>IF(VLOOKUP(B5,用紙寸法!$A$3:$F$103,3,FALSE)="","",VLOOKUP(B5,用紙寸法!$A$3:$F$103,3,FALSE))</f>
        <v>788</v>
      </c>
      <c r="E5" s="110">
        <v>125</v>
      </c>
      <c r="F5" s="108">
        <f t="shared" si="1"/>
        <v>6.3040000000000003</v>
      </c>
      <c r="G5" s="58"/>
      <c r="H5" s="109">
        <f>IF(VLOOKUP(B5,用紙寸法!$A$3:$F$103,5,FALSE)="","",VLOOKUP(B5,用紙寸法!$A$3:$F$103,5,FALSE))</f>
        <v>1091</v>
      </c>
      <c r="I5" s="110">
        <v>188</v>
      </c>
      <c r="J5" s="111">
        <f t="shared" si="2"/>
        <v>5.8029999999999999</v>
      </c>
      <c r="K5" s="35">
        <f t="shared" si="3"/>
        <v>36.582000000000001</v>
      </c>
      <c r="L5" s="61" t="str">
        <f t="shared" si="0"/>
        <v>32</v>
      </c>
      <c r="M5" s="62">
        <f t="shared" si="4"/>
        <v>64</v>
      </c>
    </row>
    <row r="6" spans="1:13" ht="21" customHeight="1" thickBot="1">
      <c r="A6">
        <v>4</v>
      </c>
      <c r="B6" s="72"/>
      <c r="C6" s="108" t="e">
        <f>IF(VLOOKUP(B6,用紙寸法!$A$3:$F$103,2,FALSE)="","",VLOOKUP(B6,用紙寸法!$A$3:$F$103,2,FALSE))</f>
        <v>#N/A</v>
      </c>
      <c r="D6" s="109" t="e">
        <f>IF(VLOOKUP(B6,用紙寸法!$A$3:$F$103,3,FALSE)="","",VLOOKUP(B6,用紙寸法!$A$3:$F$103,3,FALSE))</f>
        <v>#N/A</v>
      </c>
      <c r="E6" s="110"/>
      <c r="F6" s="108" t="e">
        <f t="shared" si="1"/>
        <v>#N/A</v>
      </c>
      <c r="G6" s="58"/>
      <c r="H6" s="109" t="e">
        <f>IF(VLOOKUP(B6,用紙寸法!$A$3:$F$103,5,FALSE)="","",VLOOKUP(B6,用紙寸法!$A$3:$F$103,5,FALSE))</f>
        <v>#N/A</v>
      </c>
      <c r="I6" s="110"/>
      <c r="J6" s="111" t="e">
        <f t="shared" si="2"/>
        <v>#N/A</v>
      </c>
      <c r="K6" s="35" t="e">
        <f t="shared" si="3"/>
        <v>#N/A</v>
      </c>
      <c r="L6" s="61" t="e">
        <f t="shared" si="0"/>
        <v>#N/A</v>
      </c>
      <c r="M6" s="62" t="e">
        <f t="shared" si="4"/>
        <v>#N/A</v>
      </c>
    </row>
    <row r="7" spans="1:13" ht="21" customHeight="1" thickBot="1">
      <c r="A7">
        <v>5</v>
      </c>
      <c r="B7" s="72"/>
      <c r="C7" s="108" t="e">
        <f>IF(VLOOKUP(B7,用紙寸法!$A$3:$F$103,2,FALSE)="","",VLOOKUP(B7,用紙寸法!$A$3:$F$103,2,FALSE))</f>
        <v>#N/A</v>
      </c>
      <c r="D7" s="109" t="e">
        <f>IF(VLOOKUP(B7,用紙寸法!$A$3:$F$103,3,FALSE)="","",VLOOKUP(B7,用紙寸法!$A$3:$F$103,3,FALSE))</f>
        <v>#N/A</v>
      </c>
      <c r="E7" s="110"/>
      <c r="F7" s="108" t="e">
        <f t="shared" si="1"/>
        <v>#N/A</v>
      </c>
      <c r="G7" s="58"/>
      <c r="H7" s="109" t="e">
        <f>IF(VLOOKUP(B7,用紙寸法!$A$3:$F$103,5,FALSE)="","",VLOOKUP(B7,用紙寸法!$A$3:$F$103,5,FALSE))</f>
        <v>#N/A</v>
      </c>
      <c r="I7" s="110"/>
      <c r="J7" s="111" t="e">
        <f t="shared" si="2"/>
        <v>#N/A</v>
      </c>
      <c r="K7" s="35" t="e">
        <f t="shared" si="3"/>
        <v>#N/A</v>
      </c>
      <c r="L7" s="61" t="e">
        <f t="shared" si="0"/>
        <v>#N/A</v>
      </c>
      <c r="M7" s="62" t="e">
        <f t="shared" si="4"/>
        <v>#N/A</v>
      </c>
    </row>
    <row r="8" spans="1:13" ht="21" customHeight="1" thickBot="1">
      <c r="A8">
        <v>6</v>
      </c>
      <c r="B8" s="72"/>
      <c r="C8" s="108" t="e">
        <f>IF(VLOOKUP(B8,用紙寸法!$A$3:$F$103,2,FALSE)="","",VLOOKUP(B8,用紙寸法!$A$3:$F$103,2,FALSE))</f>
        <v>#N/A</v>
      </c>
      <c r="D8" s="109" t="e">
        <f>IF(VLOOKUP(B8,用紙寸法!$A$3:$F$103,3,FALSE)="","",VLOOKUP(B8,用紙寸法!$A$3:$F$103,3,FALSE))</f>
        <v>#N/A</v>
      </c>
      <c r="E8" s="110"/>
      <c r="F8" s="108" t="e">
        <f t="shared" si="1"/>
        <v>#N/A</v>
      </c>
      <c r="G8" s="58"/>
      <c r="H8" s="109" t="e">
        <f>IF(VLOOKUP(B8,用紙寸法!$A$3:$F$103,5,FALSE)="","",VLOOKUP(B8,用紙寸法!$A$3:$F$103,5,FALSE))</f>
        <v>#N/A</v>
      </c>
      <c r="I8" s="110"/>
      <c r="J8" s="111" t="e">
        <f t="shared" si="2"/>
        <v>#N/A</v>
      </c>
      <c r="K8" s="35" t="e">
        <f t="shared" si="3"/>
        <v>#N/A</v>
      </c>
      <c r="L8" s="61" t="e">
        <f t="shared" si="0"/>
        <v>#N/A</v>
      </c>
      <c r="M8" s="62" t="e">
        <f t="shared" si="4"/>
        <v>#N/A</v>
      </c>
    </row>
    <row r="9" spans="1:13" ht="21" customHeight="1" thickBot="1">
      <c r="A9">
        <v>7</v>
      </c>
      <c r="B9" s="72"/>
      <c r="C9" s="108" t="e">
        <f>IF(VLOOKUP(B9,用紙寸法!$A$3:$F$103,2,FALSE)="","",VLOOKUP(B9,用紙寸法!$A$3:$F$103,2,FALSE))</f>
        <v>#N/A</v>
      </c>
      <c r="D9" s="109" t="e">
        <f>IF(VLOOKUP(B9,用紙寸法!$A$3:$F$103,3,FALSE)="","",VLOOKUP(B9,用紙寸法!$A$3:$F$103,3,FALSE))</f>
        <v>#N/A</v>
      </c>
      <c r="E9" s="110"/>
      <c r="F9" s="108" t="e">
        <f t="shared" si="1"/>
        <v>#N/A</v>
      </c>
      <c r="G9" s="58"/>
      <c r="H9" s="109" t="e">
        <f>IF(VLOOKUP(B9,用紙寸法!$A$3:$F$103,5,FALSE)="","",VLOOKUP(B9,用紙寸法!$A$3:$F$103,5,FALSE))</f>
        <v>#N/A</v>
      </c>
      <c r="I9" s="110"/>
      <c r="J9" s="111" t="e">
        <f t="shared" si="2"/>
        <v>#N/A</v>
      </c>
      <c r="K9" s="35" t="e">
        <f t="shared" si="3"/>
        <v>#N/A</v>
      </c>
      <c r="L9" s="61" t="e">
        <f t="shared" si="0"/>
        <v>#N/A</v>
      </c>
      <c r="M9" s="62" t="e">
        <f t="shared" si="4"/>
        <v>#N/A</v>
      </c>
    </row>
    <row r="10" spans="1:13" ht="21" customHeight="1" thickBot="1">
      <c r="A10">
        <v>8</v>
      </c>
      <c r="B10" s="72"/>
      <c r="C10" s="108" t="e">
        <f>IF(VLOOKUP(B10,用紙寸法!$A$3:$F$103,2,FALSE)="","",VLOOKUP(B10,用紙寸法!$A$3:$F$103,2,FALSE))</f>
        <v>#N/A</v>
      </c>
      <c r="D10" s="109" t="e">
        <f>IF(VLOOKUP(B10,用紙寸法!$A$3:$F$103,3,FALSE)="","",VLOOKUP(B10,用紙寸法!$A$3:$F$103,3,FALSE))</f>
        <v>#N/A</v>
      </c>
      <c r="E10" s="110"/>
      <c r="F10" s="108" t="e">
        <f t="shared" si="1"/>
        <v>#N/A</v>
      </c>
      <c r="G10" s="58"/>
      <c r="H10" s="109" t="e">
        <f>IF(VLOOKUP(B10,用紙寸法!$A$3:$F$103,5,FALSE)="","",VLOOKUP(B10,用紙寸法!$A$3:$F$103,5,FALSE))</f>
        <v>#N/A</v>
      </c>
      <c r="I10" s="110"/>
      <c r="J10" s="111" t="e">
        <f t="shared" si="2"/>
        <v>#N/A</v>
      </c>
      <c r="K10" s="35" t="e">
        <f t="shared" si="3"/>
        <v>#N/A</v>
      </c>
      <c r="L10" s="61" t="e">
        <f t="shared" si="0"/>
        <v>#N/A</v>
      </c>
      <c r="M10" s="62" t="e">
        <f t="shared" si="4"/>
        <v>#N/A</v>
      </c>
    </row>
    <row r="11" spans="1:13" ht="21" customHeight="1" thickBot="1">
      <c r="A11">
        <v>9</v>
      </c>
      <c r="B11" s="72"/>
      <c r="C11" s="108" t="e">
        <f>IF(VLOOKUP(B11,用紙寸法!$A$3:$F$103,2,FALSE)="","",VLOOKUP(B11,用紙寸法!$A$3:$F$103,2,FALSE))</f>
        <v>#N/A</v>
      </c>
      <c r="D11" s="109" t="e">
        <f>IF(VLOOKUP(B11,用紙寸法!$A$3:$F$103,3,FALSE)="","",VLOOKUP(B11,用紙寸法!$A$3:$F$103,3,FALSE))</f>
        <v>#N/A</v>
      </c>
      <c r="E11" s="110"/>
      <c r="F11" s="108" t="e">
        <f t="shared" si="1"/>
        <v>#N/A</v>
      </c>
      <c r="G11" s="58"/>
      <c r="H11" s="109" t="e">
        <f>IF(VLOOKUP(B11,用紙寸法!$A$3:$F$103,5,FALSE)="","",VLOOKUP(B11,用紙寸法!$A$3:$F$103,5,FALSE))</f>
        <v>#N/A</v>
      </c>
      <c r="I11" s="110"/>
      <c r="J11" s="111" t="e">
        <f t="shared" si="2"/>
        <v>#N/A</v>
      </c>
      <c r="K11" s="35" t="e">
        <f t="shared" si="3"/>
        <v>#N/A</v>
      </c>
      <c r="L11" s="61" t="e">
        <f t="shared" si="0"/>
        <v>#N/A</v>
      </c>
      <c r="M11" s="62" t="e">
        <f t="shared" si="4"/>
        <v>#N/A</v>
      </c>
    </row>
    <row r="12" spans="1:13" ht="21" customHeight="1" thickBot="1">
      <c r="A12">
        <v>10</v>
      </c>
      <c r="B12" s="72"/>
      <c r="C12" s="108" t="e">
        <f>IF(VLOOKUP(B12,用紙寸法!$A$3:$F$103,2,FALSE)="","",VLOOKUP(B12,用紙寸法!$A$3:$F$103,2,FALSE))</f>
        <v>#N/A</v>
      </c>
      <c r="D12" s="109" t="e">
        <f>IF(VLOOKUP(B12,用紙寸法!$A$3:$F$103,3,FALSE)="","",VLOOKUP(B12,用紙寸法!$A$3:$F$103,3,FALSE))</f>
        <v>#N/A</v>
      </c>
      <c r="E12" s="110"/>
      <c r="F12" s="108" t="e">
        <f t="shared" si="1"/>
        <v>#N/A</v>
      </c>
      <c r="G12" s="58"/>
      <c r="H12" s="109" t="e">
        <f>IF(VLOOKUP(B12,用紙寸法!$A$3:$F$103,5,FALSE)="","",VLOOKUP(B12,用紙寸法!$A$3:$F$103,5,FALSE))</f>
        <v>#N/A</v>
      </c>
      <c r="I12" s="110"/>
      <c r="J12" s="111" t="e">
        <f t="shared" si="2"/>
        <v>#N/A</v>
      </c>
      <c r="K12" s="35" t="e">
        <f t="shared" si="3"/>
        <v>#N/A</v>
      </c>
      <c r="L12" s="61" t="e">
        <f t="shared" si="0"/>
        <v>#N/A</v>
      </c>
      <c r="M12" s="62" t="e">
        <f t="shared" si="4"/>
        <v>#N/A</v>
      </c>
    </row>
    <row r="13" spans="1:13" ht="21" customHeight="1" thickBot="1">
      <c r="A13">
        <v>11</v>
      </c>
      <c r="B13" s="72"/>
      <c r="C13" s="108" t="e">
        <f>IF(VLOOKUP(B13,用紙寸法!$A$3:$F$103,2,FALSE)="","",VLOOKUP(B13,用紙寸法!$A$3:$F$103,2,FALSE))</f>
        <v>#N/A</v>
      </c>
      <c r="D13" s="109" t="e">
        <f>IF(VLOOKUP(B13,用紙寸法!$A$3:$F$103,3,FALSE)="","",VLOOKUP(B13,用紙寸法!$A$3:$F$103,3,FALSE))</f>
        <v>#N/A</v>
      </c>
      <c r="E13" s="110"/>
      <c r="F13" s="108" t="e">
        <f t="shared" si="1"/>
        <v>#N/A</v>
      </c>
      <c r="G13" s="58"/>
      <c r="H13" s="109" t="e">
        <f>IF(VLOOKUP(B13,用紙寸法!$A$3:$F$103,5,FALSE)="","",VLOOKUP(B13,用紙寸法!$A$3:$F$103,5,FALSE))</f>
        <v>#N/A</v>
      </c>
      <c r="I13" s="110"/>
      <c r="J13" s="111" t="e">
        <f t="shared" si="2"/>
        <v>#N/A</v>
      </c>
      <c r="K13" s="35" t="e">
        <f t="shared" si="3"/>
        <v>#N/A</v>
      </c>
      <c r="L13" s="61" t="e">
        <f t="shared" si="0"/>
        <v>#N/A</v>
      </c>
      <c r="M13" s="62" t="e">
        <f t="shared" si="4"/>
        <v>#N/A</v>
      </c>
    </row>
    <row r="14" spans="1:13" ht="21" customHeight="1" thickBot="1">
      <c r="A14">
        <v>12</v>
      </c>
      <c r="B14" s="72"/>
      <c r="C14" s="108" t="e">
        <f>IF(VLOOKUP(B14,用紙寸法!$A$3:$F$103,2,FALSE)="","",VLOOKUP(B14,用紙寸法!$A$3:$F$103,2,FALSE))</f>
        <v>#N/A</v>
      </c>
      <c r="D14" s="109" t="e">
        <f>IF(VLOOKUP(B14,用紙寸法!$A$3:$F$103,3,FALSE)="","",VLOOKUP(B14,用紙寸法!$A$3:$F$103,3,FALSE))</f>
        <v>#N/A</v>
      </c>
      <c r="E14" s="110"/>
      <c r="F14" s="108" t="e">
        <f t="shared" si="1"/>
        <v>#N/A</v>
      </c>
      <c r="G14" s="58"/>
      <c r="H14" s="109" t="e">
        <f>IF(VLOOKUP(B14,用紙寸法!$A$3:$F$103,5,FALSE)="","",VLOOKUP(B14,用紙寸法!$A$3:$F$103,5,FALSE))</f>
        <v>#N/A</v>
      </c>
      <c r="I14" s="110"/>
      <c r="J14" s="111" t="e">
        <f t="shared" si="2"/>
        <v>#N/A</v>
      </c>
      <c r="K14" s="35" t="e">
        <f t="shared" si="3"/>
        <v>#N/A</v>
      </c>
      <c r="L14" s="61" t="e">
        <f t="shared" si="0"/>
        <v>#N/A</v>
      </c>
      <c r="M14" s="62" t="e">
        <f t="shared" si="4"/>
        <v>#N/A</v>
      </c>
    </row>
    <row r="15" spans="1:13" ht="21" customHeight="1" thickBot="1">
      <c r="A15">
        <v>13</v>
      </c>
      <c r="B15" s="72"/>
      <c r="C15" s="108" t="e">
        <f>IF(VLOOKUP(B15,用紙寸法!$A$3:$F$103,2,FALSE)="","",VLOOKUP(B15,用紙寸法!$A$3:$F$103,2,FALSE))</f>
        <v>#N/A</v>
      </c>
      <c r="D15" s="109" t="e">
        <f>IF(VLOOKUP(B15,用紙寸法!$A$3:$F$103,3,FALSE)="","",VLOOKUP(B15,用紙寸法!$A$3:$F$103,3,FALSE))</f>
        <v>#N/A</v>
      </c>
      <c r="E15" s="110"/>
      <c r="F15" s="108" t="e">
        <f t="shared" si="1"/>
        <v>#N/A</v>
      </c>
      <c r="G15" s="58"/>
      <c r="H15" s="109" t="e">
        <f>IF(VLOOKUP(B15,用紙寸法!$A$3:$F$103,5,FALSE)="","",VLOOKUP(B15,用紙寸法!$A$3:$F$103,5,FALSE))</f>
        <v>#N/A</v>
      </c>
      <c r="I15" s="110"/>
      <c r="J15" s="111" t="e">
        <f t="shared" si="2"/>
        <v>#N/A</v>
      </c>
      <c r="K15" s="35" t="e">
        <f t="shared" si="3"/>
        <v>#N/A</v>
      </c>
      <c r="L15" s="61" t="e">
        <f t="shared" si="0"/>
        <v>#N/A</v>
      </c>
      <c r="M15" s="62" t="e">
        <f t="shared" si="4"/>
        <v>#N/A</v>
      </c>
    </row>
    <row r="16" spans="1:13" ht="21" customHeight="1" thickBot="1">
      <c r="A16">
        <v>14</v>
      </c>
      <c r="B16" s="72"/>
      <c r="C16" s="108" t="e">
        <f>IF(VLOOKUP(B16,用紙寸法!$A$3:$F$103,2,FALSE)="","",VLOOKUP(B16,用紙寸法!$A$3:$F$103,2,FALSE))</f>
        <v>#N/A</v>
      </c>
      <c r="D16" s="109" t="e">
        <f>IF(VLOOKUP(B16,用紙寸法!$A$3:$F$103,3,FALSE)="","",VLOOKUP(B16,用紙寸法!$A$3:$F$103,3,FALSE))</f>
        <v>#N/A</v>
      </c>
      <c r="E16" s="110"/>
      <c r="F16" s="108" t="e">
        <f t="shared" si="1"/>
        <v>#N/A</v>
      </c>
      <c r="G16" s="58"/>
      <c r="H16" s="109" t="e">
        <f>IF(VLOOKUP(B16,用紙寸法!$A$3:$F$103,5,FALSE)="","",VLOOKUP(B16,用紙寸法!$A$3:$F$103,5,FALSE))</f>
        <v>#N/A</v>
      </c>
      <c r="I16" s="110"/>
      <c r="J16" s="111" t="e">
        <f t="shared" si="2"/>
        <v>#N/A</v>
      </c>
      <c r="K16" s="35" t="e">
        <f t="shared" si="3"/>
        <v>#N/A</v>
      </c>
      <c r="L16" s="61" t="e">
        <f t="shared" si="0"/>
        <v>#N/A</v>
      </c>
      <c r="M16" s="62" t="e">
        <f t="shared" si="4"/>
        <v>#N/A</v>
      </c>
    </row>
    <row r="17" spans="1:13" ht="21" customHeight="1" thickBot="1">
      <c r="A17">
        <v>15</v>
      </c>
      <c r="B17" s="72"/>
      <c r="C17" s="108" t="e">
        <f>IF(VLOOKUP(B17,用紙寸法!$A$3:$F$103,2,FALSE)="","",VLOOKUP(B17,用紙寸法!$A$3:$F$103,2,FALSE))</f>
        <v>#N/A</v>
      </c>
      <c r="D17" s="109" t="e">
        <f>IF(VLOOKUP(B17,用紙寸法!$A$3:$F$103,3,FALSE)="","",VLOOKUP(B17,用紙寸法!$A$3:$F$103,3,FALSE))</f>
        <v>#N/A</v>
      </c>
      <c r="E17" s="110"/>
      <c r="F17" s="108" t="e">
        <f t="shared" si="1"/>
        <v>#N/A</v>
      </c>
      <c r="G17" s="58"/>
      <c r="H17" s="109" t="e">
        <f>IF(VLOOKUP(B17,用紙寸法!$A$3:$F$103,5,FALSE)="","",VLOOKUP(B17,用紙寸法!$A$3:$F$103,5,FALSE))</f>
        <v>#N/A</v>
      </c>
      <c r="I17" s="110"/>
      <c r="J17" s="111" t="e">
        <f t="shared" si="2"/>
        <v>#N/A</v>
      </c>
      <c r="K17" s="35" t="e">
        <f t="shared" si="3"/>
        <v>#N/A</v>
      </c>
      <c r="L17" s="61" t="e">
        <f t="shared" si="0"/>
        <v>#N/A</v>
      </c>
      <c r="M17" s="62" t="e">
        <f t="shared" si="4"/>
        <v>#N/A</v>
      </c>
    </row>
    <row r="18" spans="1:13" ht="21" customHeight="1" thickBot="1">
      <c r="A18">
        <v>16</v>
      </c>
      <c r="B18" s="72"/>
      <c r="C18" s="108" t="e">
        <f>IF(VLOOKUP(B18,用紙寸法!$A$3:$F$103,2,FALSE)="","",VLOOKUP(B18,用紙寸法!$A$3:$F$103,2,FALSE))</f>
        <v>#N/A</v>
      </c>
      <c r="D18" s="109" t="e">
        <f>IF(VLOOKUP(B18,用紙寸法!$A$3:$F$103,3,FALSE)="","",VLOOKUP(B18,用紙寸法!$A$3:$F$103,3,FALSE))</f>
        <v>#N/A</v>
      </c>
      <c r="E18" s="110"/>
      <c r="F18" s="108" t="e">
        <f t="shared" si="1"/>
        <v>#N/A</v>
      </c>
      <c r="G18" s="58"/>
      <c r="H18" s="109" t="e">
        <f>IF(VLOOKUP(B18,用紙寸法!$A$3:$F$103,5,FALSE)="","",VLOOKUP(B18,用紙寸法!$A$3:$F$103,5,FALSE))</f>
        <v>#N/A</v>
      </c>
      <c r="I18" s="110"/>
      <c r="J18" s="111" t="e">
        <f t="shared" si="2"/>
        <v>#N/A</v>
      </c>
      <c r="K18" s="35" t="e">
        <f t="shared" si="3"/>
        <v>#N/A</v>
      </c>
      <c r="L18" s="61" t="e">
        <f t="shared" si="0"/>
        <v>#N/A</v>
      </c>
      <c r="M18" s="62" t="e">
        <f t="shared" si="4"/>
        <v>#N/A</v>
      </c>
    </row>
    <row r="19" spans="1:13" ht="21" customHeight="1" thickBot="1">
      <c r="A19">
        <v>17</v>
      </c>
      <c r="B19" s="72"/>
      <c r="C19" s="108" t="e">
        <f>IF(VLOOKUP(B19,用紙寸法!$A$3:$F$103,2,FALSE)="","",VLOOKUP(B19,用紙寸法!$A$3:$F$103,2,FALSE))</f>
        <v>#N/A</v>
      </c>
      <c r="D19" s="109" t="e">
        <f>IF(VLOOKUP(B19,用紙寸法!$A$3:$F$103,3,FALSE)="","",VLOOKUP(B19,用紙寸法!$A$3:$F$103,3,FALSE))</f>
        <v>#N/A</v>
      </c>
      <c r="E19" s="110"/>
      <c r="F19" s="108" t="e">
        <f t="shared" si="1"/>
        <v>#N/A</v>
      </c>
      <c r="G19" s="58"/>
      <c r="H19" s="109" t="e">
        <f>IF(VLOOKUP(B19,用紙寸法!$A$3:$F$103,5,FALSE)="","",VLOOKUP(B19,用紙寸法!$A$3:$F$103,5,FALSE))</f>
        <v>#N/A</v>
      </c>
      <c r="I19" s="110"/>
      <c r="J19" s="111" t="e">
        <f t="shared" si="2"/>
        <v>#N/A</v>
      </c>
      <c r="K19" s="35" t="e">
        <f t="shared" si="3"/>
        <v>#N/A</v>
      </c>
      <c r="L19" s="61" t="e">
        <f t="shared" si="0"/>
        <v>#N/A</v>
      </c>
      <c r="M19" s="62" t="e">
        <f t="shared" si="4"/>
        <v>#N/A</v>
      </c>
    </row>
    <row r="20" spans="1:13" ht="21" customHeight="1" thickBot="1">
      <c r="A20">
        <v>18</v>
      </c>
      <c r="B20" s="72"/>
      <c r="C20" s="108" t="e">
        <f>IF(VLOOKUP(B20,用紙寸法!$A$3:$F$103,2,FALSE)="","",VLOOKUP(B20,用紙寸法!$A$3:$F$103,2,FALSE))</f>
        <v>#N/A</v>
      </c>
      <c r="D20" s="109" t="e">
        <f>IF(VLOOKUP(B20,用紙寸法!$A$3:$F$103,3,FALSE)="","",VLOOKUP(B20,用紙寸法!$A$3:$F$103,3,FALSE))</f>
        <v>#N/A</v>
      </c>
      <c r="E20" s="110"/>
      <c r="F20" s="108" t="e">
        <f t="shared" si="1"/>
        <v>#N/A</v>
      </c>
      <c r="G20" s="58"/>
      <c r="H20" s="109" t="e">
        <f>IF(VLOOKUP(B20,用紙寸法!$A$3:$F$103,5,FALSE)="","",VLOOKUP(B20,用紙寸法!$A$3:$F$103,5,FALSE))</f>
        <v>#N/A</v>
      </c>
      <c r="I20" s="110"/>
      <c r="J20" s="111" t="e">
        <f t="shared" si="2"/>
        <v>#N/A</v>
      </c>
      <c r="K20" s="35" t="e">
        <f t="shared" si="3"/>
        <v>#N/A</v>
      </c>
      <c r="L20" s="61" t="e">
        <f t="shared" si="0"/>
        <v>#N/A</v>
      </c>
      <c r="M20" s="62" t="e">
        <f t="shared" si="4"/>
        <v>#N/A</v>
      </c>
    </row>
    <row r="21" spans="1:13" ht="21" customHeight="1" thickBot="1">
      <c r="A21">
        <v>19</v>
      </c>
      <c r="B21" s="72"/>
      <c r="C21" s="108" t="e">
        <f>IF(VLOOKUP(B21,用紙寸法!$A$3:$F$103,2,FALSE)="","",VLOOKUP(B21,用紙寸法!$A$3:$F$103,2,FALSE))</f>
        <v>#N/A</v>
      </c>
      <c r="D21" s="109" t="e">
        <f>IF(VLOOKUP(B21,用紙寸法!$A$3:$F$103,3,FALSE)="","",VLOOKUP(B21,用紙寸法!$A$3:$F$103,3,FALSE))</f>
        <v>#N/A</v>
      </c>
      <c r="E21" s="110"/>
      <c r="F21" s="108" t="e">
        <f t="shared" si="1"/>
        <v>#N/A</v>
      </c>
      <c r="G21" s="58"/>
      <c r="H21" s="109" t="e">
        <f>IF(VLOOKUP(B21,用紙寸法!$A$3:$F$103,5,FALSE)="","",VLOOKUP(B21,用紙寸法!$A$3:$F$103,5,FALSE))</f>
        <v>#N/A</v>
      </c>
      <c r="I21" s="110"/>
      <c r="J21" s="111" t="e">
        <f t="shared" si="2"/>
        <v>#N/A</v>
      </c>
      <c r="K21" s="35" t="e">
        <f t="shared" si="3"/>
        <v>#N/A</v>
      </c>
      <c r="L21" s="61" t="e">
        <f t="shared" si="0"/>
        <v>#N/A</v>
      </c>
      <c r="M21" s="62" t="e">
        <f t="shared" si="4"/>
        <v>#N/A</v>
      </c>
    </row>
    <row r="22" spans="1:13" ht="21" customHeight="1" thickBot="1">
      <c r="A22">
        <v>20</v>
      </c>
      <c r="B22" s="72"/>
      <c r="C22" s="108" t="e">
        <f>IF(VLOOKUP(B22,用紙寸法!$A$3:$F$103,2,FALSE)="","",VLOOKUP(B22,用紙寸法!$A$3:$F$103,2,FALSE))</f>
        <v>#N/A</v>
      </c>
      <c r="D22" s="109" t="e">
        <f>IF(VLOOKUP(B22,用紙寸法!$A$3:$F$103,3,FALSE)="","",VLOOKUP(B22,用紙寸法!$A$3:$F$103,3,FALSE))</f>
        <v>#N/A</v>
      </c>
      <c r="E22" s="110"/>
      <c r="F22" s="108" t="e">
        <f t="shared" si="1"/>
        <v>#N/A</v>
      </c>
      <c r="G22" s="58"/>
      <c r="H22" s="109" t="e">
        <f>IF(VLOOKUP(B22,用紙寸法!$A$3:$F$103,5,FALSE)="","",VLOOKUP(B22,用紙寸法!$A$3:$F$103,5,FALSE))</f>
        <v>#N/A</v>
      </c>
      <c r="I22" s="110"/>
      <c r="J22" s="111" t="e">
        <f t="shared" si="2"/>
        <v>#N/A</v>
      </c>
      <c r="K22" s="35" t="e">
        <f t="shared" si="3"/>
        <v>#N/A</v>
      </c>
      <c r="L22" s="63" t="e">
        <f t="shared" si="0"/>
        <v>#N/A</v>
      </c>
      <c r="M22" s="64" t="e">
        <f t="shared" si="4"/>
        <v>#N/A</v>
      </c>
    </row>
  </sheetData>
  <sheetProtection password="D225" sheet="1" objects="1" scenarios="1" selectLockedCells="1"/>
  <phoneticPr fontId="1"/>
  <pageMargins left="0.7" right="0.7" top="0.75" bottom="0.75" header="0.3" footer="0.3"/>
  <pageSetup paperSize="9" orientation="landscape" horizontalDpi="0" verticalDpi="0" r:id="rId1"/>
  <legacyDrawing r:id="rId2"/>
</worksheet>
</file>

<file path=xl/worksheets/sheet5.xml><?xml version="1.0" encoding="utf-8"?>
<worksheet xmlns="http://schemas.openxmlformats.org/spreadsheetml/2006/main" xmlns:r="http://schemas.openxmlformats.org/officeDocument/2006/relationships">
  <dimension ref="A1:I493"/>
  <sheetViews>
    <sheetView topLeftCell="A166" workbookViewId="0">
      <selection activeCell="I478" sqref="I478"/>
    </sheetView>
  </sheetViews>
  <sheetFormatPr defaultRowHeight="13.5"/>
  <cols>
    <col min="1" max="2" width="9.75" customWidth="1"/>
    <col min="6" max="6" width="10.25" customWidth="1"/>
  </cols>
  <sheetData>
    <row r="1" spans="1:4" ht="21">
      <c r="A1" s="15" t="s">
        <v>41</v>
      </c>
    </row>
    <row r="3" spans="1:4" ht="14.25">
      <c r="A3" s="16" t="s">
        <v>43</v>
      </c>
    </row>
    <row r="5" spans="1:4">
      <c r="A5" s="163" t="s">
        <v>44</v>
      </c>
      <c r="B5" s="164"/>
      <c r="C5" s="164"/>
      <c r="D5" s="164"/>
    </row>
    <row r="6" spans="1:4" ht="27">
      <c r="A6" s="17" t="s">
        <v>45</v>
      </c>
      <c r="B6" s="17" t="s">
        <v>46</v>
      </c>
      <c r="C6" s="17" t="s">
        <v>47</v>
      </c>
      <c r="D6" s="17" t="s">
        <v>48</v>
      </c>
    </row>
    <row r="7" spans="1:4">
      <c r="A7" s="18" t="s">
        <v>49</v>
      </c>
      <c r="B7" s="18" t="s">
        <v>50</v>
      </c>
      <c r="C7" s="18">
        <v>500</v>
      </c>
      <c r="D7" s="18">
        <v>20</v>
      </c>
    </row>
    <row r="8" spans="1:4">
      <c r="A8" s="18" t="s">
        <v>51</v>
      </c>
      <c r="B8" s="18" t="s">
        <v>50</v>
      </c>
      <c r="C8" s="18">
        <v>250</v>
      </c>
      <c r="D8" s="18">
        <v>18</v>
      </c>
    </row>
    <row r="9" spans="1:4">
      <c r="A9" s="18" t="s">
        <v>52</v>
      </c>
      <c r="B9" s="18" t="s">
        <v>50</v>
      </c>
      <c r="C9" s="18">
        <v>250</v>
      </c>
      <c r="D9" s="18">
        <v>14</v>
      </c>
    </row>
    <row r="10" spans="1:4">
      <c r="A10" s="18" t="s">
        <v>53</v>
      </c>
      <c r="B10" s="18" t="s">
        <v>50</v>
      </c>
      <c r="C10" s="18">
        <v>250</v>
      </c>
      <c r="D10" s="18">
        <v>12</v>
      </c>
    </row>
    <row r="11" spans="1:4">
      <c r="A11" s="18" t="s">
        <v>54</v>
      </c>
      <c r="B11" s="18" t="s">
        <v>50</v>
      </c>
      <c r="C11" s="18">
        <v>125</v>
      </c>
      <c r="D11" s="18">
        <v>8</v>
      </c>
    </row>
    <row r="12" spans="1:4">
      <c r="A12" s="18" t="s">
        <v>55</v>
      </c>
      <c r="B12" s="18" t="s">
        <v>50</v>
      </c>
      <c r="C12" s="18">
        <v>100</v>
      </c>
      <c r="D12" s="18">
        <v>7</v>
      </c>
    </row>
    <row r="13" spans="1:4">
      <c r="A13" s="18" t="s">
        <v>56</v>
      </c>
      <c r="B13" s="18" t="s">
        <v>50</v>
      </c>
      <c r="C13" s="18">
        <v>100</v>
      </c>
      <c r="D13" s="18">
        <v>5</v>
      </c>
    </row>
    <row r="14" spans="1:4">
      <c r="A14" s="165" t="s">
        <v>57</v>
      </c>
      <c r="B14" s="166"/>
      <c r="C14" s="166"/>
      <c r="D14" s="166"/>
    </row>
    <row r="15" spans="1:4" ht="27">
      <c r="A15" s="17" t="s">
        <v>45</v>
      </c>
      <c r="B15" s="17" t="s">
        <v>46</v>
      </c>
      <c r="C15" s="17" t="s">
        <v>47</v>
      </c>
      <c r="D15" s="17" t="s">
        <v>48</v>
      </c>
    </row>
    <row r="16" spans="1:4">
      <c r="A16" s="18" t="s">
        <v>49</v>
      </c>
      <c r="B16" s="18" t="s">
        <v>50</v>
      </c>
      <c r="C16" s="18">
        <v>500</v>
      </c>
      <c r="D16" s="18">
        <v>20</v>
      </c>
    </row>
    <row r="17" spans="1:4">
      <c r="A17" s="18" t="s">
        <v>51</v>
      </c>
      <c r="B17" s="18" t="s">
        <v>58</v>
      </c>
      <c r="C17" s="18">
        <v>500</v>
      </c>
      <c r="D17" s="18">
        <v>18</v>
      </c>
    </row>
    <row r="18" spans="1:4">
      <c r="A18" s="18" t="s">
        <v>52</v>
      </c>
      <c r="B18" s="18" t="s">
        <v>58</v>
      </c>
      <c r="C18" s="18">
        <v>250</v>
      </c>
      <c r="D18" s="18">
        <v>14</v>
      </c>
    </row>
    <row r="19" spans="1:4">
      <c r="A19" s="18" t="s">
        <v>53</v>
      </c>
      <c r="B19" s="18" t="s">
        <v>58</v>
      </c>
      <c r="C19" s="18">
        <v>250</v>
      </c>
      <c r="D19" s="18">
        <v>12</v>
      </c>
    </row>
    <row r="20" spans="1:4">
      <c r="A20" s="18" t="s">
        <v>54</v>
      </c>
      <c r="B20" s="18" t="s">
        <v>58</v>
      </c>
      <c r="C20" s="18">
        <v>250</v>
      </c>
      <c r="D20" s="18">
        <v>8</v>
      </c>
    </row>
    <row r="21" spans="1:4">
      <c r="A21" s="18" t="s">
        <v>55</v>
      </c>
      <c r="B21" s="18" t="s">
        <v>58</v>
      </c>
      <c r="C21" s="18">
        <v>200</v>
      </c>
      <c r="D21" s="18">
        <v>7</v>
      </c>
    </row>
    <row r="22" spans="1:4">
      <c r="A22" s="18" t="s">
        <v>56</v>
      </c>
      <c r="B22" s="18" t="s">
        <v>50</v>
      </c>
      <c r="C22" s="18">
        <v>100</v>
      </c>
      <c r="D22" s="18">
        <v>5</v>
      </c>
    </row>
    <row r="23" spans="1:4" ht="23.25" customHeight="1"/>
    <row r="24" spans="1:4" ht="21">
      <c r="A24" s="15" t="s">
        <v>59</v>
      </c>
    </row>
    <row r="26" spans="1:4" ht="14.25">
      <c r="A26" s="16" t="s">
        <v>42</v>
      </c>
    </row>
    <row r="27" spans="1:4">
      <c r="A27" s="19"/>
    </row>
    <row r="28" spans="1:4">
      <c r="A28" s="19" t="s">
        <v>60</v>
      </c>
    </row>
    <row r="29" spans="1:4">
      <c r="A29" s="19" t="s">
        <v>61</v>
      </c>
    </row>
    <row r="30" spans="1:4">
      <c r="A30" s="19" t="s">
        <v>62</v>
      </c>
    </row>
    <row r="32" spans="1:4" ht="14.25">
      <c r="A32" s="16" t="s">
        <v>43</v>
      </c>
    </row>
    <row r="34" spans="1:6">
      <c r="A34" s="163" t="s">
        <v>63</v>
      </c>
      <c r="B34" s="164"/>
      <c r="C34" s="164"/>
      <c r="D34" s="164"/>
      <c r="E34" s="164"/>
      <c r="F34" s="164"/>
    </row>
    <row r="35" spans="1:6" ht="29.25">
      <c r="A35" s="18"/>
      <c r="B35" s="17" t="s">
        <v>64</v>
      </c>
      <c r="C35" s="17" t="s">
        <v>65</v>
      </c>
      <c r="D35" s="17" t="s">
        <v>46</v>
      </c>
      <c r="E35" s="17" t="s">
        <v>47</v>
      </c>
      <c r="F35" s="17" t="s">
        <v>48</v>
      </c>
    </row>
    <row r="36" spans="1:6">
      <c r="A36" s="147" t="s">
        <v>66</v>
      </c>
      <c r="B36" s="18">
        <v>45</v>
      </c>
      <c r="C36" s="18">
        <v>52.3</v>
      </c>
      <c r="D36" s="18" t="s">
        <v>50</v>
      </c>
      <c r="E36" s="18">
        <v>500</v>
      </c>
      <c r="F36" s="18">
        <v>21</v>
      </c>
    </row>
    <row r="37" spans="1:6">
      <c r="A37" s="148"/>
      <c r="B37" s="18">
        <v>55</v>
      </c>
      <c r="C37" s="18">
        <v>64</v>
      </c>
      <c r="D37" s="18" t="s">
        <v>58</v>
      </c>
      <c r="E37" s="18">
        <v>500</v>
      </c>
      <c r="F37" s="18">
        <v>17</v>
      </c>
    </row>
    <row r="38" spans="1:6">
      <c r="A38" s="148"/>
      <c r="B38" s="18">
        <v>70</v>
      </c>
      <c r="C38" s="18">
        <v>81.400000000000006</v>
      </c>
      <c r="D38" s="18" t="s">
        <v>50</v>
      </c>
      <c r="E38" s="18">
        <v>250</v>
      </c>
      <c r="F38" s="18">
        <v>14</v>
      </c>
    </row>
    <row r="39" spans="1:6">
      <c r="A39" s="148"/>
      <c r="B39" s="18">
        <v>90</v>
      </c>
      <c r="C39" s="18">
        <v>104.7</v>
      </c>
      <c r="D39" s="18" t="s">
        <v>50</v>
      </c>
      <c r="E39" s="18">
        <v>250</v>
      </c>
      <c r="F39" s="18">
        <v>11</v>
      </c>
    </row>
    <row r="40" spans="1:6">
      <c r="A40" s="148"/>
      <c r="B40" s="18">
        <v>110</v>
      </c>
      <c r="C40" s="18">
        <v>127.9</v>
      </c>
      <c r="D40" s="18" t="s">
        <v>50</v>
      </c>
      <c r="E40" s="18">
        <v>250</v>
      </c>
      <c r="F40" s="18">
        <v>9</v>
      </c>
    </row>
    <row r="41" spans="1:6">
      <c r="A41" s="149"/>
      <c r="B41" s="18">
        <v>135</v>
      </c>
      <c r="C41" s="18">
        <v>157</v>
      </c>
      <c r="D41" s="18" t="s">
        <v>50</v>
      </c>
      <c r="E41" s="18">
        <v>125</v>
      </c>
      <c r="F41" s="18">
        <v>7</v>
      </c>
    </row>
    <row r="42" spans="1:6">
      <c r="A42" s="147" t="s">
        <v>67</v>
      </c>
      <c r="B42" s="18">
        <v>43.5</v>
      </c>
      <c r="C42" s="18">
        <v>52.3</v>
      </c>
      <c r="D42" s="18" t="s">
        <v>50</v>
      </c>
      <c r="E42" s="18">
        <v>500</v>
      </c>
      <c r="F42" s="18">
        <v>21</v>
      </c>
    </row>
    <row r="43" spans="1:6">
      <c r="A43" s="149"/>
      <c r="B43" s="18">
        <v>53</v>
      </c>
      <c r="C43" s="18">
        <v>64</v>
      </c>
      <c r="D43" s="18" t="s">
        <v>50</v>
      </c>
      <c r="E43" s="18">
        <v>500</v>
      </c>
      <c r="F43" s="18">
        <v>17</v>
      </c>
    </row>
    <row r="44" spans="1:6">
      <c r="A44" s="147" t="s">
        <v>68</v>
      </c>
      <c r="B44" s="18">
        <v>28.5</v>
      </c>
      <c r="C44" s="18">
        <v>52.3</v>
      </c>
      <c r="D44" s="18" t="s">
        <v>50</v>
      </c>
      <c r="E44" s="18">
        <v>500</v>
      </c>
      <c r="F44" s="18">
        <v>21</v>
      </c>
    </row>
    <row r="45" spans="1:6">
      <c r="A45" s="148"/>
      <c r="B45" s="18">
        <v>35</v>
      </c>
      <c r="C45" s="18">
        <v>64</v>
      </c>
      <c r="D45" s="18" t="s">
        <v>58</v>
      </c>
      <c r="E45" s="18">
        <v>500</v>
      </c>
      <c r="F45" s="18">
        <v>17</v>
      </c>
    </row>
    <row r="46" spans="1:6">
      <c r="A46" s="148"/>
      <c r="B46" s="18">
        <v>44.5</v>
      </c>
      <c r="C46" s="18">
        <v>81.400000000000006</v>
      </c>
      <c r="D46" s="18" t="s">
        <v>58</v>
      </c>
      <c r="E46" s="18">
        <v>500</v>
      </c>
      <c r="F46" s="18">
        <v>14</v>
      </c>
    </row>
    <row r="47" spans="1:6">
      <c r="A47" s="148"/>
      <c r="B47" s="18">
        <v>57.5</v>
      </c>
      <c r="C47" s="18">
        <v>104.7</v>
      </c>
      <c r="D47" s="18" t="s">
        <v>50</v>
      </c>
      <c r="E47" s="18">
        <v>250</v>
      </c>
      <c r="F47" s="18">
        <v>11</v>
      </c>
    </row>
    <row r="48" spans="1:6">
      <c r="A48" s="148"/>
      <c r="B48" s="18">
        <v>70.5</v>
      </c>
      <c r="C48" s="18">
        <v>127.9</v>
      </c>
      <c r="D48" s="18" t="s">
        <v>50</v>
      </c>
      <c r="E48" s="18">
        <v>250</v>
      </c>
      <c r="F48" s="18">
        <v>9</v>
      </c>
    </row>
    <row r="49" spans="1:6">
      <c r="A49" s="149"/>
      <c r="B49" s="18">
        <v>86.5</v>
      </c>
      <c r="C49" s="18">
        <v>157</v>
      </c>
      <c r="D49" s="18" t="s">
        <v>50</v>
      </c>
      <c r="E49" s="18">
        <v>250</v>
      </c>
      <c r="F49" s="18">
        <v>7</v>
      </c>
    </row>
    <row r="50" spans="1:6">
      <c r="A50" s="147" t="s">
        <v>69</v>
      </c>
      <c r="B50" s="18">
        <v>31</v>
      </c>
      <c r="C50" s="18">
        <v>52.3</v>
      </c>
      <c r="D50" s="18" t="s">
        <v>50</v>
      </c>
      <c r="E50" s="18">
        <v>500</v>
      </c>
      <c r="F50" s="18">
        <v>21</v>
      </c>
    </row>
    <row r="51" spans="1:6">
      <c r="A51" s="148"/>
      <c r="B51" s="18">
        <v>38</v>
      </c>
      <c r="C51" s="18">
        <v>64</v>
      </c>
      <c r="D51" s="18" t="s">
        <v>50</v>
      </c>
      <c r="E51" s="18">
        <v>500</v>
      </c>
      <c r="F51" s="18">
        <v>17</v>
      </c>
    </row>
    <row r="52" spans="1:6">
      <c r="A52" s="148"/>
      <c r="B52" s="18">
        <v>48.5</v>
      </c>
      <c r="C52" s="18">
        <v>81.400000000000006</v>
      </c>
      <c r="D52" s="18" t="s">
        <v>50</v>
      </c>
      <c r="E52" s="18">
        <v>500</v>
      </c>
      <c r="F52" s="18">
        <v>14</v>
      </c>
    </row>
    <row r="53" spans="1:6">
      <c r="A53" s="148"/>
      <c r="B53" s="18">
        <v>62.5</v>
      </c>
      <c r="C53" s="18">
        <v>104.7</v>
      </c>
      <c r="D53" s="18" t="s">
        <v>50</v>
      </c>
      <c r="E53" s="18">
        <v>250</v>
      </c>
      <c r="F53" s="18">
        <v>11</v>
      </c>
    </row>
    <row r="54" spans="1:6">
      <c r="A54" s="148"/>
      <c r="B54" s="18">
        <v>76.5</v>
      </c>
      <c r="C54" s="18">
        <v>127.9</v>
      </c>
      <c r="D54" s="18" t="s">
        <v>50</v>
      </c>
      <c r="E54" s="18">
        <v>250</v>
      </c>
      <c r="F54" s="18">
        <v>9</v>
      </c>
    </row>
    <row r="55" spans="1:6">
      <c r="A55" s="149"/>
      <c r="B55" s="18">
        <v>93.5</v>
      </c>
      <c r="C55" s="18">
        <v>157</v>
      </c>
      <c r="D55" s="18" t="s">
        <v>50</v>
      </c>
      <c r="E55" s="18">
        <v>125</v>
      </c>
      <c r="F55" s="18">
        <v>7</v>
      </c>
    </row>
    <row r="56" spans="1:6" ht="21" customHeight="1"/>
    <row r="57" spans="1:6" ht="21">
      <c r="A57" s="15" t="s">
        <v>70</v>
      </c>
    </row>
    <row r="59" spans="1:6" ht="14.25">
      <c r="A59" s="16" t="s">
        <v>42</v>
      </c>
    </row>
    <row r="61" spans="1:6">
      <c r="A61" t="s">
        <v>71</v>
      </c>
    </row>
    <row r="62" spans="1:6">
      <c r="A62" t="s">
        <v>72</v>
      </c>
    </row>
    <row r="63" spans="1:6">
      <c r="A63" t="s">
        <v>73</v>
      </c>
    </row>
    <row r="64" spans="1:6">
      <c r="A64" t="s">
        <v>74</v>
      </c>
    </row>
    <row r="65" spans="1:7">
      <c r="A65" t="s">
        <v>75</v>
      </c>
    </row>
    <row r="67" spans="1:7" ht="14.25">
      <c r="A67" s="16" t="s">
        <v>43</v>
      </c>
    </row>
    <row r="69" spans="1:7" ht="13.5" customHeight="1">
      <c r="A69" s="147" t="s">
        <v>76</v>
      </c>
      <c r="B69" s="20" t="s">
        <v>77</v>
      </c>
      <c r="C69" s="20" t="s">
        <v>79</v>
      </c>
      <c r="D69" s="145" t="s">
        <v>81</v>
      </c>
      <c r="E69" s="146"/>
      <c r="F69" s="145" t="s">
        <v>82</v>
      </c>
      <c r="G69" s="146"/>
    </row>
    <row r="70" spans="1:7" ht="15.75">
      <c r="A70" s="149"/>
      <c r="B70" s="21" t="s">
        <v>78</v>
      </c>
      <c r="C70" s="21" t="s">
        <v>80</v>
      </c>
      <c r="D70" s="17" t="s">
        <v>83</v>
      </c>
      <c r="E70" s="17" t="s">
        <v>84</v>
      </c>
      <c r="F70" s="17" t="s">
        <v>85</v>
      </c>
      <c r="G70" s="17" t="s">
        <v>86</v>
      </c>
    </row>
    <row r="71" spans="1:7" ht="27">
      <c r="A71" s="159" t="s">
        <v>87</v>
      </c>
      <c r="B71" s="159">
        <v>80</v>
      </c>
      <c r="C71" s="159">
        <v>80</v>
      </c>
      <c r="D71" s="161">
        <v>1250</v>
      </c>
      <c r="E71" s="159" t="s">
        <v>88</v>
      </c>
      <c r="F71" s="18" t="s">
        <v>89</v>
      </c>
      <c r="G71" s="18">
        <v>250</v>
      </c>
    </row>
    <row r="72" spans="1:7" ht="27">
      <c r="A72" s="160"/>
      <c r="B72" s="160"/>
      <c r="C72" s="160"/>
      <c r="D72" s="162"/>
      <c r="E72" s="160"/>
      <c r="F72" s="18" t="s">
        <v>90</v>
      </c>
      <c r="G72" s="18">
        <v>250</v>
      </c>
    </row>
    <row r="73" spans="1:7" ht="27">
      <c r="A73" s="159" t="s">
        <v>91</v>
      </c>
      <c r="B73" s="159">
        <v>90</v>
      </c>
      <c r="C73" s="159">
        <v>90</v>
      </c>
      <c r="D73" s="161">
        <v>1250</v>
      </c>
      <c r="E73" s="159" t="s">
        <v>88</v>
      </c>
      <c r="F73" s="18" t="s">
        <v>89</v>
      </c>
      <c r="G73" s="18">
        <v>250</v>
      </c>
    </row>
    <row r="74" spans="1:7" ht="27">
      <c r="A74" s="160"/>
      <c r="B74" s="160"/>
      <c r="C74" s="160"/>
      <c r="D74" s="162"/>
      <c r="E74" s="160"/>
      <c r="F74" s="18" t="s">
        <v>90</v>
      </c>
      <c r="G74" s="18">
        <v>250</v>
      </c>
    </row>
    <row r="75" spans="1:7" ht="27">
      <c r="A75" s="159" t="s">
        <v>91</v>
      </c>
      <c r="B75" s="159">
        <v>130</v>
      </c>
      <c r="C75" s="159">
        <v>130</v>
      </c>
      <c r="D75" s="161">
        <v>1250</v>
      </c>
      <c r="E75" s="159" t="s">
        <v>88</v>
      </c>
      <c r="F75" s="18" t="s">
        <v>89</v>
      </c>
      <c r="G75" s="18">
        <v>200</v>
      </c>
    </row>
    <row r="76" spans="1:7" ht="27">
      <c r="A76" s="160"/>
      <c r="B76" s="160"/>
      <c r="C76" s="160"/>
      <c r="D76" s="162"/>
      <c r="E76" s="160"/>
      <c r="F76" s="18" t="s">
        <v>90</v>
      </c>
      <c r="G76" s="18">
        <v>125</v>
      </c>
    </row>
    <row r="77" spans="1:7" ht="27">
      <c r="A77" s="159" t="s">
        <v>91</v>
      </c>
      <c r="B77" s="159">
        <v>145</v>
      </c>
      <c r="C77" s="159">
        <v>145</v>
      </c>
      <c r="D77" s="161">
        <v>1250</v>
      </c>
      <c r="E77" s="161">
        <v>3000</v>
      </c>
      <c r="F77" s="18" t="s">
        <v>89</v>
      </c>
      <c r="G77" s="18">
        <v>200</v>
      </c>
    </row>
    <row r="78" spans="1:7" ht="27">
      <c r="A78" s="160"/>
      <c r="B78" s="160"/>
      <c r="C78" s="160"/>
      <c r="D78" s="162"/>
      <c r="E78" s="162"/>
      <c r="F78" s="18" t="s">
        <v>90</v>
      </c>
      <c r="G78" s="18">
        <v>100</v>
      </c>
    </row>
    <row r="79" spans="1:7" ht="27">
      <c r="A79" s="159" t="s">
        <v>91</v>
      </c>
      <c r="B79" s="159">
        <v>190</v>
      </c>
      <c r="C79" s="159">
        <v>190</v>
      </c>
      <c r="D79" s="161">
        <v>1250</v>
      </c>
      <c r="E79" s="161">
        <v>3000</v>
      </c>
      <c r="F79" s="18" t="s">
        <v>89</v>
      </c>
      <c r="G79" s="18">
        <v>100</v>
      </c>
    </row>
    <row r="80" spans="1:7" ht="27">
      <c r="A80" s="160"/>
      <c r="B80" s="160"/>
      <c r="C80" s="160"/>
      <c r="D80" s="162"/>
      <c r="E80" s="162"/>
      <c r="F80" s="18" t="s">
        <v>90</v>
      </c>
      <c r="G80" s="18">
        <v>100</v>
      </c>
    </row>
    <row r="81" spans="1:5" ht="27" customHeight="1"/>
    <row r="82" spans="1:5" ht="21">
      <c r="A82" s="15" t="s">
        <v>92</v>
      </c>
    </row>
    <row r="84" spans="1:5" ht="14.25">
      <c r="A84" s="16" t="s">
        <v>42</v>
      </c>
    </row>
    <row r="86" spans="1:5">
      <c r="A86" t="s">
        <v>93</v>
      </c>
    </row>
    <row r="87" spans="1:5">
      <c r="A87" t="s">
        <v>94</v>
      </c>
    </row>
    <row r="89" spans="1:5" ht="14.25">
      <c r="A89" s="16" t="s">
        <v>43</v>
      </c>
    </row>
    <row r="91" spans="1:5" ht="27">
      <c r="A91" s="17" t="s">
        <v>95</v>
      </c>
      <c r="B91" s="145" t="s">
        <v>96</v>
      </c>
      <c r="C91" s="146"/>
      <c r="D91" s="145" t="s">
        <v>97</v>
      </c>
      <c r="E91" s="146"/>
    </row>
    <row r="92" spans="1:5" ht="29.25">
      <c r="A92" s="17" t="s">
        <v>98</v>
      </c>
      <c r="B92" s="17" t="s">
        <v>99</v>
      </c>
      <c r="C92" s="17" t="s">
        <v>100</v>
      </c>
      <c r="D92" s="17" t="s">
        <v>99</v>
      </c>
      <c r="E92" s="17" t="s">
        <v>100</v>
      </c>
    </row>
    <row r="93" spans="1:5">
      <c r="A93" s="18">
        <v>104.7</v>
      </c>
      <c r="B93" s="18">
        <v>90</v>
      </c>
      <c r="C93" s="18">
        <v>200</v>
      </c>
      <c r="D93" s="18">
        <v>62.5</v>
      </c>
      <c r="E93" s="18">
        <v>200</v>
      </c>
    </row>
    <row r="94" spans="1:5">
      <c r="A94" s="18">
        <v>127.9</v>
      </c>
      <c r="B94" s="18">
        <v>110</v>
      </c>
      <c r="C94" s="18">
        <v>200</v>
      </c>
      <c r="D94" s="18">
        <v>76.5</v>
      </c>
      <c r="E94" s="18">
        <v>200</v>
      </c>
    </row>
    <row r="95" spans="1:5">
      <c r="A95" s="18">
        <v>157</v>
      </c>
      <c r="B95" s="18">
        <v>135</v>
      </c>
      <c r="C95" s="18">
        <v>100</v>
      </c>
      <c r="D95" s="18">
        <v>93.5</v>
      </c>
      <c r="E95" s="18">
        <v>100</v>
      </c>
    </row>
    <row r="96" spans="1:5">
      <c r="A96" s="18">
        <v>209.4</v>
      </c>
      <c r="B96" s="18">
        <v>180</v>
      </c>
      <c r="C96" s="18">
        <v>100</v>
      </c>
      <c r="D96" s="18">
        <v>125</v>
      </c>
      <c r="E96" s="18">
        <v>100</v>
      </c>
    </row>
    <row r="97" spans="1:8" ht="27" customHeight="1">
      <c r="A97" s="147" t="s">
        <v>101</v>
      </c>
      <c r="B97" s="150" t="s">
        <v>102</v>
      </c>
      <c r="C97" s="151"/>
      <c r="D97" s="150" t="s">
        <v>105</v>
      </c>
      <c r="E97" s="151"/>
    </row>
    <row r="98" spans="1:8" ht="27" customHeight="1">
      <c r="A98" s="148"/>
      <c r="B98" s="152" t="s">
        <v>103</v>
      </c>
      <c r="C98" s="153"/>
      <c r="D98" s="152"/>
      <c r="E98" s="153"/>
    </row>
    <row r="99" spans="1:8" ht="13.5" customHeight="1">
      <c r="A99" s="149"/>
      <c r="B99" s="154" t="s">
        <v>104</v>
      </c>
      <c r="C99" s="155"/>
      <c r="D99" s="154"/>
      <c r="E99" s="155"/>
    </row>
    <row r="101" spans="1:8" ht="28.5">
      <c r="A101" s="22" t="s">
        <v>106</v>
      </c>
    </row>
    <row r="104" spans="1:8">
      <c r="A104" s="158" t="s">
        <v>107</v>
      </c>
      <c r="B104" s="158"/>
      <c r="C104" s="158"/>
      <c r="D104" s="158"/>
      <c r="E104" s="158"/>
      <c r="F104" s="158"/>
      <c r="G104" s="158"/>
      <c r="H104" s="158"/>
    </row>
    <row r="105" spans="1:8">
      <c r="A105" s="23" t="s">
        <v>82</v>
      </c>
      <c r="B105" s="156"/>
      <c r="C105" s="156"/>
      <c r="D105" s="156"/>
      <c r="E105" s="156"/>
      <c r="F105" s="156"/>
      <c r="G105" s="156"/>
      <c r="H105" s="156"/>
    </row>
    <row r="106" spans="1:8" ht="13.5" customHeight="1">
      <c r="A106" s="24" t="s">
        <v>112</v>
      </c>
      <c r="B106" s="157" t="s">
        <v>114</v>
      </c>
      <c r="C106" s="157"/>
      <c r="D106" s="157"/>
      <c r="E106" s="157"/>
      <c r="F106" s="24" t="s">
        <v>115</v>
      </c>
      <c r="G106" s="157" t="s">
        <v>117</v>
      </c>
      <c r="H106" s="157"/>
    </row>
    <row r="107" spans="1:8" ht="15.75">
      <c r="A107" s="24" t="s">
        <v>113</v>
      </c>
      <c r="B107" s="24" t="s">
        <v>118</v>
      </c>
      <c r="C107" s="24" t="s">
        <v>119</v>
      </c>
      <c r="D107" s="24" t="s">
        <v>120</v>
      </c>
      <c r="E107" s="24" t="s">
        <v>121</v>
      </c>
      <c r="F107" s="24" t="s">
        <v>116</v>
      </c>
      <c r="G107" s="24" t="s">
        <v>122</v>
      </c>
      <c r="H107" s="24" t="s">
        <v>123</v>
      </c>
    </row>
    <row r="108" spans="1:8">
      <c r="A108" s="24">
        <v>52.3</v>
      </c>
      <c r="B108" s="24">
        <v>28.5</v>
      </c>
      <c r="C108" s="24">
        <v>31</v>
      </c>
      <c r="D108" s="24">
        <v>43.5</v>
      </c>
      <c r="E108" s="24">
        <v>45</v>
      </c>
      <c r="F108" s="24">
        <v>20</v>
      </c>
      <c r="G108" s="24">
        <v>500</v>
      </c>
      <c r="H108" s="24">
        <v>500</v>
      </c>
    </row>
    <row r="109" spans="1:8">
      <c r="A109" s="24">
        <v>64</v>
      </c>
      <c r="B109" s="24">
        <v>35</v>
      </c>
      <c r="C109" s="24">
        <v>38</v>
      </c>
      <c r="D109" s="24">
        <v>53</v>
      </c>
      <c r="E109" s="24">
        <v>55</v>
      </c>
      <c r="F109" s="24">
        <v>17</v>
      </c>
      <c r="G109" s="24">
        <v>500</v>
      </c>
      <c r="H109" s="24">
        <v>500</v>
      </c>
    </row>
    <row r="110" spans="1:8">
      <c r="A110" s="24">
        <v>81.400000000000006</v>
      </c>
      <c r="B110" s="24">
        <v>44.5</v>
      </c>
      <c r="C110" s="24">
        <v>48.5</v>
      </c>
      <c r="D110" s="24">
        <v>67.5</v>
      </c>
      <c r="E110" s="24">
        <v>70</v>
      </c>
      <c r="F110" s="24">
        <v>14</v>
      </c>
      <c r="G110" s="24">
        <v>500</v>
      </c>
      <c r="H110" s="24">
        <v>250</v>
      </c>
    </row>
    <row r="111" spans="1:8">
      <c r="A111" s="24">
        <v>104.7</v>
      </c>
      <c r="B111" s="24">
        <v>57.5</v>
      </c>
      <c r="C111" s="24">
        <v>62.5</v>
      </c>
      <c r="D111" s="24" t="s">
        <v>124</v>
      </c>
      <c r="E111" s="24">
        <v>90</v>
      </c>
      <c r="F111" s="24">
        <v>10</v>
      </c>
      <c r="G111" s="24">
        <v>250</v>
      </c>
      <c r="H111" s="24">
        <v>250</v>
      </c>
    </row>
    <row r="112" spans="1:8">
      <c r="A112" s="24">
        <v>127.9</v>
      </c>
      <c r="B112" s="24">
        <v>70.5</v>
      </c>
      <c r="C112" s="24">
        <v>76.5</v>
      </c>
      <c r="D112" s="24" t="s">
        <v>124</v>
      </c>
      <c r="E112" s="24">
        <v>110</v>
      </c>
      <c r="F112" s="24">
        <v>8</v>
      </c>
      <c r="G112" s="24">
        <v>250</v>
      </c>
      <c r="H112" s="24">
        <v>250</v>
      </c>
    </row>
    <row r="113" spans="1:8">
      <c r="A113" s="24">
        <v>157</v>
      </c>
      <c r="B113" s="24">
        <v>86.5</v>
      </c>
      <c r="C113" s="24">
        <v>93.5</v>
      </c>
      <c r="D113" s="24" t="s">
        <v>124</v>
      </c>
      <c r="E113" s="24">
        <v>135</v>
      </c>
      <c r="F113" s="24">
        <v>7</v>
      </c>
      <c r="G113" s="24">
        <v>250</v>
      </c>
      <c r="H113" s="24">
        <v>125</v>
      </c>
    </row>
    <row r="114" spans="1:8">
      <c r="A114" s="23" t="s">
        <v>81</v>
      </c>
      <c r="B114" s="156"/>
      <c r="C114" s="156"/>
      <c r="D114" s="156"/>
      <c r="E114" s="156"/>
      <c r="F114" s="156"/>
      <c r="G114" s="156"/>
    </row>
    <row r="115" spans="1:8" ht="13.5" customHeight="1">
      <c r="A115" s="24" t="s">
        <v>112</v>
      </c>
      <c r="B115" s="157" t="s">
        <v>125</v>
      </c>
      <c r="C115" s="157"/>
      <c r="D115" s="157" t="s">
        <v>126</v>
      </c>
      <c r="E115" s="157"/>
      <c r="F115" s="157" t="s">
        <v>127</v>
      </c>
      <c r="G115" s="157"/>
    </row>
    <row r="116" spans="1:8" ht="15.75">
      <c r="A116" s="24" t="s">
        <v>113</v>
      </c>
      <c r="B116" s="24" t="s">
        <v>128</v>
      </c>
      <c r="C116" s="24" t="s">
        <v>129</v>
      </c>
      <c r="D116" s="24" t="s">
        <v>128</v>
      </c>
      <c r="E116" s="24" t="s">
        <v>129</v>
      </c>
      <c r="F116" s="24" t="s">
        <v>128</v>
      </c>
      <c r="G116" s="24" t="s">
        <v>129</v>
      </c>
    </row>
    <row r="117" spans="1:8">
      <c r="A117" s="24">
        <v>64</v>
      </c>
      <c r="B117" s="24">
        <v>35</v>
      </c>
      <c r="C117" s="24">
        <v>16</v>
      </c>
      <c r="D117" s="24">
        <v>53</v>
      </c>
      <c r="E117" s="24">
        <v>9</v>
      </c>
      <c r="F117" s="24">
        <v>57</v>
      </c>
      <c r="G117" s="24">
        <v>9</v>
      </c>
    </row>
    <row r="118" spans="1:8">
      <c r="A118" s="24">
        <v>81.400000000000006</v>
      </c>
      <c r="B118" s="24">
        <v>44.5</v>
      </c>
      <c r="C118" s="24">
        <v>12</v>
      </c>
      <c r="D118" s="24">
        <v>67.5</v>
      </c>
      <c r="E118" s="24">
        <v>7</v>
      </c>
      <c r="F118" s="24">
        <v>72</v>
      </c>
      <c r="G118" s="24">
        <v>7</v>
      </c>
    </row>
    <row r="121" spans="1:8">
      <c r="A121" s="158" t="s">
        <v>108</v>
      </c>
      <c r="B121" s="139"/>
      <c r="C121" s="139"/>
      <c r="D121" s="139"/>
      <c r="E121" s="139"/>
      <c r="F121" s="139"/>
      <c r="G121" s="139"/>
      <c r="H121" s="139"/>
    </row>
    <row r="122" spans="1:8">
      <c r="A122" s="23" t="s">
        <v>82</v>
      </c>
      <c r="B122" s="156"/>
      <c r="C122" s="156"/>
      <c r="D122" s="156"/>
      <c r="E122" s="156"/>
      <c r="F122" s="156"/>
      <c r="G122" s="156"/>
      <c r="H122" s="156"/>
    </row>
    <row r="123" spans="1:8" ht="13.5" customHeight="1">
      <c r="A123" s="24" t="s">
        <v>112</v>
      </c>
      <c r="B123" s="157" t="s">
        <v>114</v>
      </c>
      <c r="C123" s="157"/>
      <c r="D123" s="157"/>
      <c r="E123" s="157"/>
      <c r="F123" s="24" t="s">
        <v>115</v>
      </c>
      <c r="G123" s="157" t="s">
        <v>117</v>
      </c>
      <c r="H123" s="157"/>
    </row>
    <row r="124" spans="1:8" ht="15.75">
      <c r="A124" s="24" t="s">
        <v>113</v>
      </c>
      <c r="B124" s="24" t="s">
        <v>118</v>
      </c>
      <c r="C124" s="24" t="s">
        <v>119</v>
      </c>
      <c r="D124" s="24" t="s">
        <v>130</v>
      </c>
      <c r="E124" s="24" t="s">
        <v>121</v>
      </c>
      <c r="F124" s="24" t="s">
        <v>116</v>
      </c>
      <c r="G124" s="24" t="s">
        <v>122</v>
      </c>
      <c r="H124" s="24" t="s">
        <v>123</v>
      </c>
    </row>
    <row r="125" spans="1:8">
      <c r="A125" s="24">
        <v>52.3</v>
      </c>
      <c r="B125" s="24">
        <v>28.5</v>
      </c>
      <c r="C125" s="24">
        <v>31</v>
      </c>
      <c r="D125" s="24">
        <v>43.5</v>
      </c>
      <c r="E125" s="24">
        <v>45</v>
      </c>
      <c r="F125" s="24">
        <v>20</v>
      </c>
      <c r="G125" s="24">
        <v>500</v>
      </c>
      <c r="H125" s="24">
        <v>500</v>
      </c>
    </row>
    <row r="126" spans="1:8">
      <c r="A126" s="24">
        <v>64</v>
      </c>
      <c r="B126" s="24">
        <v>35</v>
      </c>
      <c r="C126" s="24">
        <v>38</v>
      </c>
      <c r="D126" s="24">
        <v>53</v>
      </c>
      <c r="E126" s="24">
        <v>55</v>
      </c>
      <c r="F126" s="24">
        <v>17</v>
      </c>
      <c r="G126" s="24">
        <v>500</v>
      </c>
      <c r="H126" s="24">
        <v>500</v>
      </c>
    </row>
    <row r="127" spans="1:8">
      <c r="A127" s="24">
        <v>81.400000000000006</v>
      </c>
      <c r="B127" s="24">
        <v>44.5</v>
      </c>
      <c r="C127" s="24">
        <v>48.5</v>
      </c>
      <c r="D127" s="24">
        <v>67.5</v>
      </c>
      <c r="E127" s="24">
        <v>70</v>
      </c>
      <c r="F127" s="24">
        <v>14</v>
      </c>
      <c r="G127" s="24">
        <v>500</v>
      </c>
      <c r="H127" s="24">
        <v>250</v>
      </c>
    </row>
    <row r="128" spans="1:8">
      <c r="A128" s="24">
        <v>104.7</v>
      </c>
      <c r="B128" s="24">
        <v>57.5</v>
      </c>
      <c r="C128" s="24">
        <v>62.5</v>
      </c>
      <c r="D128" s="24" t="s">
        <v>124</v>
      </c>
      <c r="E128" s="24">
        <v>90</v>
      </c>
      <c r="F128" s="24">
        <v>10</v>
      </c>
      <c r="G128" s="24">
        <v>250</v>
      </c>
      <c r="H128" s="24">
        <v>250</v>
      </c>
    </row>
    <row r="129" spans="1:8">
      <c r="A129" s="24">
        <v>127.9</v>
      </c>
      <c r="B129" s="24">
        <v>70.5</v>
      </c>
      <c r="C129" s="24">
        <v>76.5</v>
      </c>
      <c r="D129" s="24" t="s">
        <v>124</v>
      </c>
      <c r="E129" s="24">
        <v>110</v>
      </c>
      <c r="F129" s="24">
        <v>8</v>
      </c>
      <c r="G129" s="24">
        <v>250</v>
      </c>
      <c r="H129" s="24">
        <v>250</v>
      </c>
    </row>
    <row r="130" spans="1:8">
      <c r="A130" s="24">
        <v>157</v>
      </c>
      <c r="B130" s="24">
        <v>86.5</v>
      </c>
      <c r="C130" s="24">
        <v>93.5</v>
      </c>
      <c r="D130" s="24" t="s">
        <v>124</v>
      </c>
      <c r="E130" s="24">
        <v>135</v>
      </c>
      <c r="F130" s="24">
        <v>7</v>
      </c>
      <c r="G130" s="24">
        <v>250</v>
      </c>
      <c r="H130" s="24">
        <v>125</v>
      </c>
    </row>
    <row r="132" spans="1:8">
      <c r="A132" s="158" t="s">
        <v>109</v>
      </c>
      <c r="B132" s="139"/>
      <c r="C132" s="139"/>
      <c r="D132" s="139"/>
      <c r="E132" s="139"/>
      <c r="F132" s="139"/>
      <c r="G132" s="139"/>
      <c r="H132" s="139"/>
    </row>
    <row r="133" spans="1:8">
      <c r="A133" s="23" t="s">
        <v>82</v>
      </c>
      <c r="B133" s="156"/>
      <c r="C133" s="156"/>
      <c r="D133" s="156"/>
      <c r="E133" s="156"/>
      <c r="F133" s="156"/>
      <c r="G133" s="156"/>
      <c r="H133" s="156"/>
    </row>
    <row r="134" spans="1:8" ht="13.5" customHeight="1">
      <c r="A134" s="24" t="s">
        <v>112</v>
      </c>
      <c r="B134" s="157" t="s">
        <v>114</v>
      </c>
      <c r="C134" s="157"/>
      <c r="D134" s="157"/>
      <c r="E134" s="157"/>
      <c r="F134" s="24" t="s">
        <v>115</v>
      </c>
      <c r="G134" s="157" t="s">
        <v>117</v>
      </c>
      <c r="H134" s="157"/>
    </row>
    <row r="135" spans="1:8" ht="15.75">
      <c r="A135" s="24" t="s">
        <v>113</v>
      </c>
      <c r="B135" s="24" t="s">
        <v>118</v>
      </c>
      <c r="C135" s="24" t="s">
        <v>119</v>
      </c>
      <c r="D135" s="24" t="s">
        <v>130</v>
      </c>
      <c r="E135" s="24" t="s">
        <v>121</v>
      </c>
      <c r="F135" s="24" t="s">
        <v>116</v>
      </c>
      <c r="G135" s="24" t="s">
        <v>122</v>
      </c>
      <c r="H135" s="24" t="s">
        <v>123</v>
      </c>
    </row>
    <row r="136" spans="1:8">
      <c r="A136" s="24">
        <v>52.3</v>
      </c>
      <c r="B136" s="24">
        <v>28.5</v>
      </c>
      <c r="C136" s="24">
        <v>31</v>
      </c>
      <c r="D136" s="24">
        <v>43.5</v>
      </c>
      <c r="E136" s="24">
        <v>45</v>
      </c>
      <c r="F136" s="24">
        <v>20</v>
      </c>
      <c r="G136" s="24">
        <v>500</v>
      </c>
      <c r="H136" s="24">
        <v>500</v>
      </c>
    </row>
    <row r="137" spans="1:8">
      <c r="A137" s="24">
        <v>64</v>
      </c>
      <c r="B137" s="24">
        <v>35</v>
      </c>
      <c r="C137" s="24">
        <v>38</v>
      </c>
      <c r="D137" s="24">
        <v>53</v>
      </c>
      <c r="E137" s="24">
        <v>55</v>
      </c>
      <c r="F137" s="24">
        <v>17</v>
      </c>
      <c r="G137" s="24">
        <v>500</v>
      </c>
      <c r="H137" s="24">
        <v>500</v>
      </c>
    </row>
    <row r="138" spans="1:8">
      <c r="A138" s="24">
        <v>81.400000000000006</v>
      </c>
      <c r="B138" s="24">
        <v>44.5</v>
      </c>
      <c r="C138" s="24">
        <v>48.5</v>
      </c>
      <c r="D138" s="24">
        <v>67.5</v>
      </c>
      <c r="E138" s="24">
        <v>70</v>
      </c>
      <c r="F138" s="24">
        <v>14</v>
      </c>
      <c r="G138" s="24">
        <v>500</v>
      </c>
      <c r="H138" s="24">
        <v>250</v>
      </c>
    </row>
    <row r="140" spans="1:8">
      <c r="A140" s="158" t="s">
        <v>110</v>
      </c>
      <c r="B140" s="139"/>
      <c r="C140" s="139"/>
      <c r="D140" s="139"/>
      <c r="E140" s="139"/>
      <c r="F140" s="139"/>
      <c r="G140" s="139"/>
      <c r="H140" s="139"/>
    </row>
    <row r="141" spans="1:8">
      <c r="A141" s="23" t="s">
        <v>82</v>
      </c>
      <c r="B141" s="156"/>
      <c r="C141" s="156"/>
      <c r="D141" s="156"/>
      <c r="E141" s="156"/>
      <c r="F141" s="156"/>
      <c r="G141" s="156"/>
      <c r="H141" s="156"/>
    </row>
    <row r="142" spans="1:8" ht="13.5" customHeight="1">
      <c r="A142" s="24" t="s">
        <v>112</v>
      </c>
      <c r="B142" s="157" t="s">
        <v>114</v>
      </c>
      <c r="C142" s="157"/>
      <c r="D142" s="157"/>
      <c r="E142" s="157"/>
      <c r="F142" s="24" t="s">
        <v>115</v>
      </c>
      <c r="G142" s="157" t="s">
        <v>117</v>
      </c>
      <c r="H142" s="157"/>
    </row>
    <row r="143" spans="1:8" ht="15.75">
      <c r="A143" s="24" t="s">
        <v>113</v>
      </c>
      <c r="B143" s="24" t="s">
        <v>118</v>
      </c>
      <c r="C143" s="24" t="s">
        <v>119</v>
      </c>
      <c r="D143" s="24" t="s">
        <v>120</v>
      </c>
      <c r="E143" s="24" t="s">
        <v>121</v>
      </c>
      <c r="F143" s="24" t="s">
        <v>116</v>
      </c>
      <c r="G143" s="24" t="s">
        <v>122</v>
      </c>
      <c r="H143" s="24" t="s">
        <v>123</v>
      </c>
    </row>
    <row r="144" spans="1:8">
      <c r="A144" s="24">
        <v>52.3</v>
      </c>
      <c r="B144" s="24" t="s">
        <v>131</v>
      </c>
      <c r="C144" s="24" t="s">
        <v>124</v>
      </c>
      <c r="D144" s="24" t="s">
        <v>124</v>
      </c>
      <c r="E144" s="24" t="s">
        <v>132</v>
      </c>
      <c r="F144" s="24">
        <v>20</v>
      </c>
      <c r="G144" s="24">
        <v>500</v>
      </c>
      <c r="H144" s="24">
        <v>500</v>
      </c>
    </row>
    <row r="145" spans="1:8">
      <c r="A145" s="24">
        <v>64</v>
      </c>
      <c r="B145" s="24" t="s">
        <v>133</v>
      </c>
      <c r="C145" s="24">
        <v>38</v>
      </c>
      <c r="D145" s="24" t="s">
        <v>134</v>
      </c>
      <c r="E145" s="24" t="s">
        <v>135</v>
      </c>
      <c r="F145" s="24">
        <v>17</v>
      </c>
      <c r="G145" s="24">
        <v>500</v>
      </c>
      <c r="H145" s="24">
        <v>500</v>
      </c>
    </row>
    <row r="146" spans="1:8">
      <c r="A146" s="24">
        <v>72.400000000000006</v>
      </c>
      <c r="B146" s="24" t="s">
        <v>136</v>
      </c>
      <c r="C146" s="24" t="s">
        <v>124</v>
      </c>
      <c r="D146" s="24" t="s">
        <v>137</v>
      </c>
      <c r="E146" s="24" t="s">
        <v>124</v>
      </c>
      <c r="F146" s="24">
        <v>14</v>
      </c>
      <c r="G146" s="24">
        <v>500</v>
      </c>
      <c r="H146" s="24">
        <v>500</v>
      </c>
    </row>
    <row r="147" spans="1:8">
      <c r="A147" s="24">
        <v>75.599999999999994</v>
      </c>
      <c r="B147" s="24" t="s">
        <v>124</v>
      </c>
      <c r="C147" s="24" t="s">
        <v>124</v>
      </c>
      <c r="D147" s="24" t="s">
        <v>124</v>
      </c>
      <c r="E147" s="24" t="s">
        <v>138</v>
      </c>
      <c r="F147" s="24">
        <v>13</v>
      </c>
      <c r="G147" s="24" t="s">
        <v>124</v>
      </c>
      <c r="H147" s="24">
        <v>250</v>
      </c>
    </row>
    <row r="148" spans="1:8">
      <c r="A148" s="24">
        <v>81.400000000000006</v>
      </c>
      <c r="B148" s="24" t="s">
        <v>139</v>
      </c>
      <c r="C148" s="24">
        <v>48.5</v>
      </c>
      <c r="D148" s="24" t="s">
        <v>140</v>
      </c>
      <c r="E148" s="24" t="s">
        <v>141</v>
      </c>
      <c r="F148" s="24">
        <v>14</v>
      </c>
      <c r="G148" s="24">
        <v>500</v>
      </c>
      <c r="H148" s="24">
        <v>250</v>
      </c>
    </row>
    <row r="149" spans="1:8">
      <c r="A149" s="24">
        <v>104.7</v>
      </c>
      <c r="B149" s="24" t="s">
        <v>142</v>
      </c>
      <c r="C149" s="24">
        <v>62.5</v>
      </c>
      <c r="D149" s="24" t="s">
        <v>124</v>
      </c>
      <c r="E149" s="24" t="s">
        <v>143</v>
      </c>
      <c r="F149" s="24">
        <v>10</v>
      </c>
      <c r="G149" s="24">
        <v>250</v>
      </c>
      <c r="H149" s="24">
        <v>250</v>
      </c>
    </row>
    <row r="150" spans="1:8">
      <c r="A150" s="24">
        <v>127.9</v>
      </c>
      <c r="B150" s="24" t="s">
        <v>144</v>
      </c>
      <c r="C150" s="24">
        <v>76.5</v>
      </c>
      <c r="D150" s="24" t="s">
        <v>124</v>
      </c>
      <c r="E150" s="24" t="s">
        <v>145</v>
      </c>
      <c r="F150" s="24">
        <v>8</v>
      </c>
      <c r="G150" s="24">
        <v>250</v>
      </c>
      <c r="H150" s="24">
        <v>250</v>
      </c>
    </row>
    <row r="151" spans="1:8">
      <c r="A151" s="24">
        <v>157</v>
      </c>
      <c r="B151" s="24" t="s">
        <v>146</v>
      </c>
      <c r="C151" s="24">
        <v>93.5</v>
      </c>
      <c r="D151" s="24" t="s">
        <v>124</v>
      </c>
      <c r="E151" s="24" t="s">
        <v>147</v>
      </c>
      <c r="F151" s="24">
        <v>7</v>
      </c>
      <c r="G151" s="24">
        <v>250</v>
      </c>
      <c r="H151" s="24">
        <v>125</v>
      </c>
    </row>
    <row r="153" spans="1:8">
      <c r="A153" s="158" t="s">
        <v>111</v>
      </c>
      <c r="B153" s="139"/>
      <c r="C153" s="139"/>
      <c r="D153" s="139"/>
      <c r="E153" s="139"/>
      <c r="F153" s="139"/>
      <c r="G153" s="139"/>
      <c r="H153" s="139"/>
    </row>
    <row r="154" spans="1:8">
      <c r="A154" s="23" t="s">
        <v>82</v>
      </c>
      <c r="B154" s="156"/>
      <c r="C154" s="156"/>
      <c r="D154" s="156"/>
      <c r="E154" s="156"/>
      <c r="F154" s="156"/>
      <c r="G154" s="156"/>
      <c r="H154" s="156"/>
    </row>
    <row r="155" spans="1:8" ht="13.5" customHeight="1">
      <c r="A155" s="24" t="s">
        <v>112</v>
      </c>
      <c r="B155" s="157" t="s">
        <v>114</v>
      </c>
      <c r="C155" s="157"/>
      <c r="D155" s="157"/>
      <c r="E155" s="157"/>
      <c r="F155" s="24" t="s">
        <v>115</v>
      </c>
      <c r="G155" s="157" t="s">
        <v>117</v>
      </c>
      <c r="H155" s="157"/>
    </row>
    <row r="156" spans="1:8" ht="15.75">
      <c r="A156" s="24" t="s">
        <v>113</v>
      </c>
      <c r="B156" s="24" t="s">
        <v>118</v>
      </c>
      <c r="C156" s="24" t="s">
        <v>121</v>
      </c>
      <c r="D156" s="24" t="s">
        <v>124</v>
      </c>
      <c r="E156" s="24" t="s">
        <v>124</v>
      </c>
      <c r="F156" s="24" t="s">
        <v>116</v>
      </c>
      <c r="G156" s="24" t="s">
        <v>122</v>
      </c>
      <c r="H156" s="24" t="s">
        <v>123</v>
      </c>
    </row>
    <row r="157" spans="1:8">
      <c r="A157" s="24">
        <v>52.3</v>
      </c>
      <c r="B157" s="24">
        <v>28.5</v>
      </c>
      <c r="C157" s="24">
        <v>45</v>
      </c>
      <c r="D157" s="24" t="s">
        <v>124</v>
      </c>
      <c r="E157" s="24" t="s">
        <v>124</v>
      </c>
      <c r="F157" s="24">
        <v>19</v>
      </c>
      <c r="G157" s="24">
        <v>500</v>
      </c>
      <c r="H157" s="24">
        <v>500</v>
      </c>
    </row>
    <row r="158" spans="1:8">
      <c r="A158" s="24">
        <v>64</v>
      </c>
      <c r="B158" s="24">
        <v>35</v>
      </c>
      <c r="C158" s="24">
        <v>55</v>
      </c>
      <c r="D158" s="24" t="s">
        <v>124</v>
      </c>
      <c r="E158" s="24" t="s">
        <v>124</v>
      </c>
      <c r="F158" s="24">
        <v>16</v>
      </c>
      <c r="G158" s="24">
        <v>500</v>
      </c>
      <c r="H158" s="24">
        <v>500</v>
      </c>
    </row>
    <row r="159" spans="1:8">
      <c r="A159" s="24">
        <v>81.400000000000006</v>
      </c>
      <c r="B159" s="24">
        <v>44.5</v>
      </c>
      <c r="C159" s="24">
        <v>70</v>
      </c>
      <c r="D159" s="24" t="s">
        <v>124</v>
      </c>
      <c r="E159" s="24" t="s">
        <v>124</v>
      </c>
      <c r="F159" s="24">
        <v>12</v>
      </c>
      <c r="G159" s="24">
        <v>500</v>
      </c>
      <c r="H159" s="24">
        <v>250</v>
      </c>
    </row>
    <row r="160" spans="1:8">
      <c r="A160" s="24">
        <v>104.7</v>
      </c>
      <c r="B160" s="24">
        <v>57.5</v>
      </c>
      <c r="C160" s="24">
        <v>90</v>
      </c>
      <c r="D160" s="24" t="s">
        <v>124</v>
      </c>
      <c r="E160" s="24" t="s">
        <v>124</v>
      </c>
      <c r="F160" s="24">
        <v>10</v>
      </c>
      <c r="G160" s="24">
        <v>250</v>
      </c>
      <c r="H160" s="24">
        <v>250</v>
      </c>
    </row>
    <row r="161" spans="1:9">
      <c r="A161" s="24">
        <v>127.9</v>
      </c>
      <c r="B161" s="24">
        <v>70.5</v>
      </c>
      <c r="C161" s="24">
        <v>110</v>
      </c>
      <c r="D161" s="24" t="s">
        <v>124</v>
      </c>
      <c r="E161" s="24" t="s">
        <v>124</v>
      </c>
      <c r="F161" s="24">
        <v>8</v>
      </c>
      <c r="G161" s="24">
        <v>250</v>
      </c>
      <c r="H161" s="24">
        <v>250</v>
      </c>
    </row>
    <row r="163" spans="1:9" ht="28.5">
      <c r="A163" s="22" t="s">
        <v>148</v>
      </c>
    </row>
    <row r="165" spans="1:9">
      <c r="A165" s="158" t="s">
        <v>149</v>
      </c>
      <c r="B165" s="139"/>
      <c r="C165" s="139"/>
      <c r="D165" s="139"/>
      <c r="E165" s="139"/>
      <c r="F165" s="139"/>
      <c r="G165" s="139"/>
      <c r="H165" s="139"/>
      <c r="I165" s="139"/>
    </row>
    <row r="166" spans="1:9">
      <c r="A166" s="23" t="s">
        <v>82</v>
      </c>
      <c r="B166" s="156"/>
      <c r="C166" s="156"/>
      <c r="D166" s="156"/>
      <c r="E166" s="156"/>
      <c r="F166" s="156"/>
      <c r="G166" s="156"/>
      <c r="H166" s="156"/>
      <c r="I166" s="156"/>
    </row>
    <row r="167" spans="1:9" ht="13.5" customHeight="1">
      <c r="A167" s="24" t="s">
        <v>112</v>
      </c>
      <c r="B167" s="157" t="s">
        <v>114</v>
      </c>
      <c r="C167" s="157"/>
      <c r="D167" s="157"/>
      <c r="E167" s="157"/>
      <c r="F167" s="157"/>
      <c r="G167" s="24" t="s">
        <v>115</v>
      </c>
      <c r="H167" s="157" t="s">
        <v>117</v>
      </c>
      <c r="I167" s="157"/>
    </row>
    <row r="168" spans="1:9" ht="15.75">
      <c r="A168" s="24" t="s">
        <v>113</v>
      </c>
      <c r="B168" s="24" t="s">
        <v>118</v>
      </c>
      <c r="C168" s="24" t="s">
        <v>119</v>
      </c>
      <c r="D168" s="24" t="s">
        <v>120</v>
      </c>
      <c r="E168" s="24" t="s">
        <v>121</v>
      </c>
      <c r="F168" s="24" t="s">
        <v>151</v>
      </c>
      <c r="G168" s="24" t="s">
        <v>116</v>
      </c>
      <c r="H168" s="24" t="s">
        <v>122</v>
      </c>
      <c r="I168" s="24" t="s">
        <v>123</v>
      </c>
    </row>
    <row r="169" spans="1:9">
      <c r="A169" s="24">
        <v>66.3</v>
      </c>
      <c r="B169" s="24">
        <v>36.5</v>
      </c>
      <c r="C169" s="24" t="s">
        <v>152</v>
      </c>
      <c r="D169" s="24">
        <v>55</v>
      </c>
      <c r="E169" s="24" t="s">
        <v>124</v>
      </c>
      <c r="F169" s="24">
        <v>48.5</v>
      </c>
      <c r="G169" s="24">
        <v>16</v>
      </c>
      <c r="H169" s="24">
        <v>500</v>
      </c>
      <c r="I169" s="24">
        <v>500</v>
      </c>
    </row>
    <row r="170" spans="1:9">
      <c r="A170" s="24">
        <v>72.400000000000006</v>
      </c>
      <c r="B170" s="24">
        <v>40</v>
      </c>
      <c r="C170" s="24" t="s">
        <v>124</v>
      </c>
      <c r="D170" s="24">
        <v>60</v>
      </c>
      <c r="E170" s="24" t="s">
        <v>153</v>
      </c>
      <c r="F170" s="24" t="s">
        <v>124</v>
      </c>
      <c r="G170" s="24">
        <v>14</v>
      </c>
      <c r="H170" s="24">
        <v>500</v>
      </c>
      <c r="I170" s="24">
        <v>500</v>
      </c>
    </row>
    <row r="171" spans="1:9">
      <c r="A171" s="24">
        <v>78.3</v>
      </c>
      <c r="B171" s="24">
        <v>43</v>
      </c>
      <c r="C171" s="24" t="s">
        <v>124</v>
      </c>
      <c r="D171" s="24">
        <v>65</v>
      </c>
      <c r="E171" s="24" t="s">
        <v>154</v>
      </c>
      <c r="F171" s="24" t="s">
        <v>124</v>
      </c>
      <c r="G171" s="24">
        <v>13</v>
      </c>
      <c r="H171" s="24">
        <v>500</v>
      </c>
      <c r="I171" s="24">
        <v>250</v>
      </c>
    </row>
    <row r="172" spans="1:9">
      <c r="A172" s="24">
        <v>84.3</v>
      </c>
      <c r="B172" s="24">
        <v>46.5</v>
      </c>
      <c r="C172" s="24" t="s">
        <v>155</v>
      </c>
      <c r="D172" s="24">
        <v>70</v>
      </c>
      <c r="E172" s="24" t="s">
        <v>156</v>
      </c>
      <c r="F172" s="24" t="s">
        <v>124</v>
      </c>
      <c r="G172" s="24">
        <v>12</v>
      </c>
      <c r="H172" s="24">
        <v>500</v>
      </c>
      <c r="I172" s="24">
        <v>250</v>
      </c>
    </row>
    <row r="173" spans="1:9">
      <c r="A173" s="24">
        <v>104.7</v>
      </c>
      <c r="B173" s="24">
        <v>57.5</v>
      </c>
      <c r="C173" s="24" t="s">
        <v>124</v>
      </c>
      <c r="D173" s="24" t="s">
        <v>124</v>
      </c>
      <c r="E173" s="24" t="s">
        <v>143</v>
      </c>
      <c r="F173" s="24" t="s">
        <v>124</v>
      </c>
      <c r="G173" s="24">
        <v>10</v>
      </c>
      <c r="H173" s="24">
        <v>250</v>
      </c>
      <c r="I173" s="24">
        <v>250</v>
      </c>
    </row>
    <row r="175" spans="1:9">
      <c r="A175" s="158" t="s">
        <v>150</v>
      </c>
      <c r="B175" s="139"/>
      <c r="C175" s="139"/>
      <c r="D175" s="139"/>
      <c r="E175" s="139"/>
      <c r="F175" s="139"/>
      <c r="G175" s="139"/>
      <c r="H175" s="139"/>
      <c r="I175" s="139"/>
    </row>
    <row r="176" spans="1:9">
      <c r="A176" s="23" t="s">
        <v>82</v>
      </c>
      <c r="B176" s="156"/>
      <c r="C176" s="156"/>
      <c r="D176" s="156"/>
      <c r="E176" s="156"/>
      <c r="F176" s="156"/>
      <c r="G176" s="156"/>
      <c r="H176" s="156"/>
      <c r="I176" s="156"/>
    </row>
    <row r="177" spans="1:9" ht="13.5" customHeight="1">
      <c r="A177" s="24" t="s">
        <v>112</v>
      </c>
      <c r="B177" s="157" t="s">
        <v>114</v>
      </c>
      <c r="C177" s="157"/>
      <c r="D177" s="157"/>
      <c r="E177" s="157"/>
      <c r="F177" s="157"/>
      <c r="G177" s="24" t="s">
        <v>115</v>
      </c>
      <c r="H177" s="157" t="s">
        <v>117</v>
      </c>
      <c r="I177" s="157"/>
    </row>
    <row r="178" spans="1:9" ht="15.75">
      <c r="A178" s="24" t="s">
        <v>113</v>
      </c>
      <c r="B178" s="24" t="s">
        <v>118</v>
      </c>
      <c r="C178" s="24" t="s">
        <v>130</v>
      </c>
      <c r="D178" s="24" t="s">
        <v>157</v>
      </c>
      <c r="E178" s="24" t="s">
        <v>124</v>
      </c>
      <c r="F178" s="24" t="s">
        <v>124</v>
      </c>
      <c r="G178" s="24" t="s">
        <v>116</v>
      </c>
      <c r="H178" s="24" t="s">
        <v>158</v>
      </c>
      <c r="I178" s="24" t="s">
        <v>123</v>
      </c>
    </row>
    <row r="179" spans="1:9">
      <c r="A179" s="24">
        <v>66.3</v>
      </c>
      <c r="B179" s="24" t="s">
        <v>159</v>
      </c>
      <c r="C179" s="24">
        <v>55</v>
      </c>
      <c r="D179" s="24" t="s">
        <v>124</v>
      </c>
      <c r="E179" s="24" t="s">
        <v>124</v>
      </c>
      <c r="F179" s="24" t="s">
        <v>124</v>
      </c>
      <c r="G179" s="24">
        <v>16</v>
      </c>
      <c r="H179" s="24">
        <v>500</v>
      </c>
      <c r="I179" s="24">
        <v>500</v>
      </c>
    </row>
    <row r="180" spans="1:9">
      <c r="A180" s="24">
        <v>72.400000000000006</v>
      </c>
      <c r="B180" s="24" t="s">
        <v>160</v>
      </c>
      <c r="C180" s="24">
        <v>60</v>
      </c>
      <c r="D180" s="24" t="s">
        <v>124</v>
      </c>
      <c r="E180" s="24" t="s">
        <v>124</v>
      </c>
      <c r="F180" s="24" t="s">
        <v>124</v>
      </c>
      <c r="G180" s="24">
        <v>14</v>
      </c>
      <c r="H180" s="24">
        <v>500</v>
      </c>
      <c r="I180" s="24">
        <v>500</v>
      </c>
    </row>
    <row r="181" spans="1:9">
      <c r="A181" s="24">
        <v>78.3</v>
      </c>
      <c r="B181" s="24" t="s">
        <v>161</v>
      </c>
      <c r="C181" s="24">
        <v>65</v>
      </c>
      <c r="D181" s="24" t="s">
        <v>124</v>
      </c>
      <c r="E181" s="24" t="s">
        <v>124</v>
      </c>
      <c r="F181" s="24" t="s">
        <v>124</v>
      </c>
      <c r="G181" s="24">
        <v>13</v>
      </c>
      <c r="H181" s="24">
        <v>500</v>
      </c>
      <c r="I181" s="24">
        <v>250</v>
      </c>
    </row>
    <row r="182" spans="1:9">
      <c r="A182" s="24">
        <v>84.3</v>
      </c>
      <c r="B182" s="24" t="s">
        <v>162</v>
      </c>
      <c r="C182" s="24">
        <v>70</v>
      </c>
      <c r="D182" s="24">
        <v>72.5</v>
      </c>
      <c r="E182" s="24" t="s">
        <v>124</v>
      </c>
      <c r="F182" s="24" t="s">
        <v>124</v>
      </c>
      <c r="G182" s="24">
        <v>12</v>
      </c>
      <c r="H182" s="24">
        <v>500</v>
      </c>
      <c r="I182" s="24">
        <v>250</v>
      </c>
    </row>
    <row r="184" spans="1:9" ht="28.5">
      <c r="A184" s="22" t="s">
        <v>163</v>
      </c>
    </row>
    <row r="186" spans="1:9">
      <c r="A186" s="158" t="s">
        <v>164</v>
      </c>
      <c r="B186" s="139"/>
      <c r="C186" s="139"/>
      <c r="D186" s="139"/>
      <c r="E186" s="139"/>
      <c r="F186" s="139"/>
      <c r="G186" s="139"/>
      <c r="H186" s="139"/>
    </row>
    <row r="187" spans="1:9">
      <c r="A187" s="23" t="s">
        <v>82</v>
      </c>
      <c r="B187" s="156"/>
      <c r="C187" s="156"/>
      <c r="D187" s="156"/>
      <c r="E187" s="156"/>
      <c r="F187" s="156"/>
      <c r="G187" s="156"/>
      <c r="H187" s="156"/>
    </row>
    <row r="188" spans="1:9" ht="13.5" customHeight="1">
      <c r="A188" s="24" t="s">
        <v>112</v>
      </c>
      <c r="B188" s="157" t="s">
        <v>114</v>
      </c>
      <c r="C188" s="157"/>
      <c r="D188" s="157"/>
      <c r="E188" s="157"/>
      <c r="F188" s="24" t="s">
        <v>115</v>
      </c>
      <c r="G188" s="157" t="s">
        <v>117</v>
      </c>
      <c r="H188" s="157"/>
    </row>
    <row r="189" spans="1:9" ht="15.75">
      <c r="A189" s="24" t="s">
        <v>113</v>
      </c>
      <c r="B189" s="24" t="s">
        <v>168</v>
      </c>
      <c r="C189" s="24" t="s">
        <v>130</v>
      </c>
      <c r="D189" s="24" t="s">
        <v>124</v>
      </c>
      <c r="E189" s="24" t="s">
        <v>124</v>
      </c>
      <c r="F189" s="24" t="s">
        <v>116</v>
      </c>
      <c r="G189" s="24" t="s">
        <v>158</v>
      </c>
      <c r="H189" s="24" t="s">
        <v>169</v>
      </c>
    </row>
    <row r="190" spans="1:9">
      <c r="A190" s="24">
        <v>64</v>
      </c>
      <c r="B190" s="24">
        <v>35</v>
      </c>
      <c r="C190" s="24">
        <v>53</v>
      </c>
      <c r="D190" s="24" t="s">
        <v>124</v>
      </c>
      <c r="E190" s="24" t="s">
        <v>124</v>
      </c>
      <c r="F190" s="24">
        <v>15</v>
      </c>
      <c r="G190" s="24">
        <v>500</v>
      </c>
      <c r="H190" s="24">
        <v>500</v>
      </c>
    </row>
    <row r="191" spans="1:9">
      <c r="A191" s="24">
        <v>72.400000000000006</v>
      </c>
      <c r="B191" s="24">
        <v>40</v>
      </c>
      <c r="C191" s="24">
        <v>60</v>
      </c>
      <c r="D191" s="24" t="s">
        <v>124</v>
      </c>
      <c r="E191" s="24" t="s">
        <v>124</v>
      </c>
      <c r="F191" s="24">
        <v>14</v>
      </c>
      <c r="G191" s="24">
        <v>500</v>
      </c>
      <c r="H191" s="24">
        <v>500</v>
      </c>
    </row>
    <row r="192" spans="1:9">
      <c r="A192" s="24">
        <v>81.400000000000006</v>
      </c>
      <c r="B192" s="24">
        <v>44.5</v>
      </c>
      <c r="C192" s="24">
        <v>67.5</v>
      </c>
      <c r="D192" s="24" t="s">
        <v>124</v>
      </c>
      <c r="E192" s="24" t="s">
        <v>124</v>
      </c>
      <c r="F192" s="24">
        <v>12</v>
      </c>
      <c r="G192" s="24">
        <v>500</v>
      </c>
      <c r="H192" s="24">
        <v>250</v>
      </c>
    </row>
    <row r="194" spans="1:8">
      <c r="A194" s="158" t="s">
        <v>165</v>
      </c>
      <c r="B194" s="139"/>
      <c r="C194" s="139"/>
      <c r="D194" s="139"/>
      <c r="E194" s="139"/>
      <c r="F194" s="139"/>
      <c r="G194" s="139"/>
      <c r="H194" s="139"/>
    </row>
    <row r="195" spans="1:8">
      <c r="A195" s="23" t="s">
        <v>82</v>
      </c>
      <c r="B195" s="156"/>
      <c r="C195" s="156"/>
      <c r="D195" s="156"/>
      <c r="E195" s="156"/>
      <c r="F195" s="156"/>
      <c r="G195" s="156"/>
      <c r="H195" s="156"/>
    </row>
    <row r="196" spans="1:8" ht="13.5" customHeight="1">
      <c r="A196" s="24" t="s">
        <v>112</v>
      </c>
      <c r="B196" s="157" t="s">
        <v>114</v>
      </c>
      <c r="C196" s="157"/>
      <c r="D196" s="157"/>
      <c r="E196" s="157"/>
      <c r="F196" s="24" t="s">
        <v>115</v>
      </c>
      <c r="G196" s="157" t="s">
        <v>117</v>
      </c>
      <c r="H196" s="157"/>
    </row>
    <row r="197" spans="1:8" ht="15.75">
      <c r="A197" s="24" t="s">
        <v>113</v>
      </c>
      <c r="B197" s="24" t="s">
        <v>168</v>
      </c>
      <c r="C197" s="24" t="s">
        <v>130</v>
      </c>
      <c r="D197" s="24" t="s">
        <v>124</v>
      </c>
      <c r="E197" s="24" t="s">
        <v>124</v>
      </c>
      <c r="F197" s="24" t="s">
        <v>116</v>
      </c>
      <c r="G197" s="24" t="s">
        <v>158</v>
      </c>
      <c r="H197" s="24" t="s">
        <v>169</v>
      </c>
    </row>
    <row r="198" spans="1:8">
      <c r="A198" s="24">
        <v>54.2</v>
      </c>
      <c r="B198" s="24">
        <v>30</v>
      </c>
      <c r="C198" s="24">
        <v>45</v>
      </c>
      <c r="D198" s="24" t="s">
        <v>124</v>
      </c>
      <c r="E198" s="24" t="s">
        <v>124</v>
      </c>
      <c r="F198" s="24">
        <v>16</v>
      </c>
      <c r="G198" s="24">
        <v>500</v>
      </c>
      <c r="H198" s="24">
        <v>500</v>
      </c>
    </row>
    <row r="199" spans="1:8">
      <c r="A199" s="24">
        <v>66.3</v>
      </c>
      <c r="B199" s="24">
        <v>36.5</v>
      </c>
      <c r="C199" s="24">
        <v>55</v>
      </c>
      <c r="D199" s="24" t="s">
        <v>124</v>
      </c>
      <c r="E199" s="24" t="s">
        <v>124</v>
      </c>
      <c r="F199" s="24">
        <v>14</v>
      </c>
      <c r="G199" s="24">
        <v>500</v>
      </c>
      <c r="H199" s="24">
        <v>500</v>
      </c>
    </row>
    <row r="201" spans="1:8">
      <c r="A201" s="158" t="s">
        <v>166</v>
      </c>
      <c r="B201" s="139"/>
      <c r="C201" s="139"/>
      <c r="D201" s="139"/>
      <c r="E201" s="139"/>
      <c r="F201" s="139"/>
      <c r="G201" s="139"/>
      <c r="H201" s="139"/>
    </row>
    <row r="202" spans="1:8">
      <c r="A202" s="23" t="s">
        <v>82</v>
      </c>
      <c r="B202" s="156"/>
      <c r="C202" s="156"/>
      <c r="D202" s="156"/>
      <c r="E202" s="156"/>
      <c r="F202" s="156"/>
      <c r="G202" s="156"/>
      <c r="H202" s="156"/>
    </row>
    <row r="203" spans="1:8" ht="13.5" customHeight="1">
      <c r="A203" s="24" t="s">
        <v>112</v>
      </c>
      <c r="B203" s="157" t="s">
        <v>114</v>
      </c>
      <c r="C203" s="157"/>
      <c r="D203" s="157"/>
      <c r="E203" s="157"/>
      <c r="F203" s="24" t="s">
        <v>115</v>
      </c>
      <c r="G203" s="157" t="s">
        <v>117</v>
      </c>
      <c r="H203" s="157"/>
    </row>
    <row r="204" spans="1:8" ht="15.75">
      <c r="A204" s="24" t="s">
        <v>113</v>
      </c>
      <c r="B204" s="24" t="s">
        <v>168</v>
      </c>
      <c r="C204" s="24" t="s">
        <v>130</v>
      </c>
      <c r="D204" s="24" t="s">
        <v>124</v>
      </c>
      <c r="E204" s="24" t="s">
        <v>124</v>
      </c>
      <c r="F204" s="24" t="s">
        <v>116</v>
      </c>
      <c r="G204" s="24" t="s">
        <v>158</v>
      </c>
      <c r="H204" s="24" t="s">
        <v>169</v>
      </c>
    </row>
    <row r="205" spans="1:8">
      <c r="A205" s="24">
        <v>54.2</v>
      </c>
      <c r="B205" s="24">
        <v>30</v>
      </c>
      <c r="C205" s="24">
        <v>45</v>
      </c>
      <c r="D205" s="24" t="s">
        <v>124</v>
      </c>
      <c r="E205" s="24" t="s">
        <v>124</v>
      </c>
      <c r="F205" s="24">
        <v>15</v>
      </c>
      <c r="G205" s="24">
        <v>500</v>
      </c>
      <c r="H205" s="24">
        <v>500</v>
      </c>
    </row>
    <row r="206" spans="1:8">
      <c r="A206" s="24">
        <v>66.3</v>
      </c>
      <c r="B206" s="24">
        <v>36.5</v>
      </c>
      <c r="C206" s="24">
        <v>55</v>
      </c>
      <c r="D206" s="24" t="s">
        <v>124</v>
      </c>
      <c r="E206" s="24" t="s">
        <v>124</v>
      </c>
      <c r="F206" s="24">
        <v>13</v>
      </c>
      <c r="G206" s="24">
        <v>500</v>
      </c>
      <c r="H206" s="24">
        <v>500</v>
      </c>
    </row>
    <row r="208" spans="1:8">
      <c r="A208" s="158" t="s">
        <v>167</v>
      </c>
      <c r="B208" s="139"/>
      <c r="C208" s="139"/>
      <c r="D208" s="139"/>
      <c r="E208" s="139"/>
      <c r="F208" s="139"/>
      <c r="G208" s="139"/>
      <c r="H208" s="139"/>
    </row>
    <row r="209" spans="1:8">
      <c r="A209" s="23" t="s">
        <v>82</v>
      </c>
      <c r="B209" s="156"/>
      <c r="C209" s="156"/>
      <c r="D209" s="156"/>
      <c r="E209" s="156"/>
      <c r="F209" s="156"/>
      <c r="G209" s="156"/>
      <c r="H209" s="156"/>
    </row>
    <row r="210" spans="1:8" ht="13.5" customHeight="1">
      <c r="A210" s="24" t="s">
        <v>112</v>
      </c>
      <c r="B210" s="157" t="s">
        <v>114</v>
      </c>
      <c r="C210" s="157"/>
      <c r="D210" s="157"/>
      <c r="E210" s="157"/>
      <c r="F210" s="24" t="s">
        <v>115</v>
      </c>
      <c r="G210" s="157" t="s">
        <v>117</v>
      </c>
      <c r="H210" s="157"/>
    </row>
    <row r="211" spans="1:8" ht="15.75">
      <c r="A211" s="24" t="s">
        <v>113</v>
      </c>
      <c r="B211" s="24" t="s">
        <v>170</v>
      </c>
      <c r="C211" s="24" t="s">
        <v>124</v>
      </c>
      <c r="D211" s="24" t="s">
        <v>124</v>
      </c>
      <c r="E211" s="24" t="s">
        <v>124</v>
      </c>
      <c r="F211" s="24" t="s">
        <v>116</v>
      </c>
      <c r="G211" s="24" t="s">
        <v>124</v>
      </c>
      <c r="H211" s="24" t="s">
        <v>169</v>
      </c>
    </row>
    <row r="212" spans="1:8">
      <c r="A212" s="24">
        <v>66.3</v>
      </c>
      <c r="B212" s="24">
        <v>52.5</v>
      </c>
      <c r="C212" s="24" t="s">
        <v>124</v>
      </c>
      <c r="D212" s="24" t="s">
        <v>124</v>
      </c>
      <c r="E212" s="24" t="s">
        <v>124</v>
      </c>
      <c r="F212" s="24">
        <v>12</v>
      </c>
      <c r="G212" s="24" t="s">
        <v>124</v>
      </c>
      <c r="H212" s="24">
        <v>500</v>
      </c>
    </row>
    <row r="214" spans="1:8" ht="28.5">
      <c r="A214" s="22" t="s">
        <v>171</v>
      </c>
    </row>
    <row r="216" spans="1:8">
      <c r="A216" s="158" t="s">
        <v>172</v>
      </c>
      <c r="B216" s="139"/>
      <c r="C216" s="139"/>
      <c r="D216" s="139"/>
      <c r="E216" s="139"/>
      <c r="F216" s="139"/>
      <c r="G216" s="139"/>
      <c r="H216" s="139"/>
    </row>
    <row r="217" spans="1:8">
      <c r="A217" s="23" t="s">
        <v>82</v>
      </c>
      <c r="B217" s="156"/>
      <c r="C217" s="156"/>
      <c r="D217" s="156"/>
      <c r="E217" s="156"/>
      <c r="F217" s="156"/>
      <c r="G217" s="156"/>
      <c r="H217" s="156"/>
    </row>
    <row r="218" spans="1:8" ht="13.5" customHeight="1">
      <c r="A218" s="24" t="s">
        <v>112</v>
      </c>
      <c r="B218" s="157" t="s">
        <v>114</v>
      </c>
      <c r="C218" s="157"/>
      <c r="D218" s="157"/>
      <c r="E218" s="157"/>
      <c r="F218" s="24" t="s">
        <v>115</v>
      </c>
      <c r="G218" s="157" t="s">
        <v>117</v>
      </c>
      <c r="H218" s="157"/>
    </row>
    <row r="219" spans="1:8" ht="15.75">
      <c r="A219" s="24" t="s">
        <v>113</v>
      </c>
      <c r="B219" s="24" t="s">
        <v>118</v>
      </c>
      <c r="C219" s="24" t="s">
        <v>119</v>
      </c>
      <c r="D219" s="24" t="s">
        <v>130</v>
      </c>
      <c r="E219" s="24" t="s">
        <v>121</v>
      </c>
      <c r="F219" s="24" t="s">
        <v>116</v>
      </c>
      <c r="G219" s="24" t="s">
        <v>122</v>
      </c>
      <c r="H219" s="24" t="s">
        <v>123</v>
      </c>
    </row>
    <row r="220" spans="1:8">
      <c r="A220" s="24">
        <v>73.3</v>
      </c>
      <c r="B220" s="24">
        <v>40.5</v>
      </c>
      <c r="C220" s="24">
        <v>43.5</v>
      </c>
      <c r="D220" s="24">
        <v>61</v>
      </c>
      <c r="E220" s="24">
        <v>63</v>
      </c>
      <c r="F220" s="24">
        <v>16</v>
      </c>
      <c r="G220" s="24">
        <v>500</v>
      </c>
      <c r="H220" s="24">
        <v>250</v>
      </c>
    </row>
    <row r="221" spans="1:8">
      <c r="A221" s="24">
        <v>79.099999999999994</v>
      </c>
      <c r="B221" s="24">
        <v>43.5</v>
      </c>
      <c r="C221" s="24">
        <v>47</v>
      </c>
      <c r="D221" s="24">
        <v>65.5</v>
      </c>
      <c r="E221" s="24">
        <v>68</v>
      </c>
      <c r="F221" s="24">
        <v>13</v>
      </c>
      <c r="G221" s="24">
        <v>500</v>
      </c>
      <c r="H221" s="24">
        <v>250</v>
      </c>
    </row>
    <row r="222" spans="1:8">
      <c r="A222" s="24">
        <v>84.9</v>
      </c>
      <c r="B222" s="24">
        <v>46.5</v>
      </c>
      <c r="C222" s="24">
        <v>50.5</v>
      </c>
      <c r="D222" s="24">
        <v>70.5</v>
      </c>
      <c r="E222" s="24">
        <v>73</v>
      </c>
      <c r="F222" s="24">
        <v>13</v>
      </c>
      <c r="G222" s="24">
        <v>500</v>
      </c>
      <c r="H222" s="24">
        <v>250</v>
      </c>
    </row>
    <row r="223" spans="1:8">
      <c r="A223" s="24">
        <v>104.7</v>
      </c>
      <c r="B223" s="24">
        <v>57.5</v>
      </c>
      <c r="C223" s="24">
        <v>62.5</v>
      </c>
      <c r="D223" s="24">
        <v>87</v>
      </c>
      <c r="E223" s="24">
        <v>90</v>
      </c>
      <c r="F223" s="24">
        <v>11</v>
      </c>
      <c r="G223" s="24">
        <v>250</v>
      </c>
      <c r="H223" s="24">
        <v>250</v>
      </c>
    </row>
    <row r="224" spans="1:8">
      <c r="A224" s="24">
        <v>127.9</v>
      </c>
      <c r="B224" s="24">
        <v>70.5</v>
      </c>
      <c r="C224" s="24">
        <v>76.5</v>
      </c>
      <c r="D224" s="24">
        <v>106</v>
      </c>
      <c r="E224" s="24">
        <v>110</v>
      </c>
      <c r="F224" s="24">
        <v>9</v>
      </c>
      <c r="G224" s="24">
        <v>250</v>
      </c>
      <c r="H224" s="24">
        <v>250</v>
      </c>
    </row>
    <row r="225" spans="1:8">
      <c r="A225" s="24">
        <v>157</v>
      </c>
      <c r="B225" s="24">
        <v>86.5</v>
      </c>
      <c r="C225" s="24">
        <v>93.5</v>
      </c>
      <c r="D225" s="24">
        <v>130.5</v>
      </c>
      <c r="E225" s="24">
        <v>135</v>
      </c>
      <c r="F225" s="24">
        <v>7</v>
      </c>
      <c r="G225" s="24">
        <v>250</v>
      </c>
      <c r="H225" s="24">
        <v>125</v>
      </c>
    </row>
    <row r="226" spans="1:8">
      <c r="A226" s="23" t="s">
        <v>81</v>
      </c>
      <c r="B226" s="156"/>
      <c r="C226" s="156"/>
      <c r="D226" s="156"/>
      <c r="E226" s="156"/>
      <c r="F226" s="156"/>
      <c r="G226" s="156"/>
    </row>
    <row r="227" spans="1:8" ht="13.5" customHeight="1">
      <c r="A227" s="24" t="s">
        <v>112</v>
      </c>
      <c r="B227" s="157" t="s">
        <v>125</v>
      </c>
      <c r="C227" s="157"/>
      <c r="D227" s="157" t="s">
        <v>126</v>
      </c>
      <c r="E227" s="157"/>
      <c r="F227" s="157" t="s">
        <v>127</v>
      </c>
      <c r="G227" s="157"/>
    </row>
    <row r="228" spans="1:8" ht="15.75">
      <c r="A228" s="24" t="s">
        <v>113</v>
      </c>
      <c r="B228" s="24" t="s">
        <v>128</v>
      </c>
      <c r="C228" s="24" t="s">
        <v>129</v>
      </c>
      <c r="D228" s="24" t="s">
        <v>128</v>
      </c>
      <c r="E228" s="24" t="s">
        <v>129</v>
      </c>
      <c r="F228" s="24" t="s">
        <v>128</v>
      </c>
      <c r="G228" s="24" t="s">
        <v>129</v>
      </c>
    </row>
    <row r="229" spans="1:8">
      <c r="A229" s="24">
        <v>73.3</v>
      </c>
      <c r="B229" s="24">
        <v>40.5</v>
      </c>
      <c r="C229" s="24">
        <v>21</v>
      </c>
      <c r="D229" s="24">
        <v>61</v>
      </c>
      <c r="E229" s="24">
        <v>12</v>
      </c>
      <c r="F229" s="24">
        <v>65</v>
      </c>
      <c r="G229" s="24">
        <v>12</v>
      </c>
    </row>
    <row r="230" spans="1:8">
      <c r="A230" s="24">
        <v>79.099999999999994</v>
      </c>
      <c r="B230" s="24">
        <v>43.5</v>
      </c>
      <c r="C230" s="24">
        <v>19.5</v>
      </c>
      <c r="D230" s="24">
        <v>65.5</v>
      </c>
      <c r="E230" s="24">
        <v>11</v>
      </c>
      <c r="F230" s="24">
        <v>70</v>
      </c>
      <c r="G230" s="24">
        <v>11</v>
      </c>
    </row>
    <row r="231" spans="1:8">
      <c r="A231" s="24">
        <v>84.9</v>
      </c>
      <c r="B231" s="24">
        <v>46.5</v>
      </c>
      <c r="C231" s="24">
        <v>17.5</v>
      </c>
      <c r="D231" s="24">
        <v>70.5</v>
      </c>
      <c r="E231" s="24">
        <v>10</v>
      </c>
      <c r="F231" s="24">
        <v>75.5</v>
      </c>
      <c r="G231" s="24">
        <v>10</v>
      </c>
    </row>
    <row r="232" spans="1:8">
      <c r="A232" s="24">
        <v>104.7</v>
      </c>
      <c r="B232" s="24">
        <v>57.5</v>
      </c>
      <c r="C232" s="24">
        <v>14.8</v>
      </c>
      <c r="D232" s="24">
        <v>87</v>
      </c>
      <c r="E232" s="24">
        <v>8.5</v>
      </c>
      <c r="F232" s="24">
        <v>93</v>
      </c>
      <c r="G232" s="24">
        <v>8.5</v>
      </c>
    </row>
    <row r="233" spans="1:8">
      <c r="A233" s="24">
        <v>127.9</v>
      </c>
      <c r="B233" s="24">
        <v>70.5</v>
      </c>
      <c r="C233" s="24">
        <v>11.5</v>
      </c>
      <c r="D233" s="24">
        <v>106</v>
      </c>
      <c r="E233" s="24">
        <v>6.5</v>
      </c>
      <c r="F233" s="24">
        <v>113.5</v>
      </c>
      <c r="G233" s="24">
        <v>6.5</v>
      </c>
    </row>
    <row r="234" spans="1:8">
      <c r="A234" s="24">
        <v>157</v>
      </c>
      <c r="B234" s="24">
        <v>86.5</v>
      </c>
      <c r="C234" s="24">
        <v>9</v>
      </c>
      <c r="D234" s="24">
        <v>130.5</v>
      </c>
      <c r="E234" s="24">
        <v>5.2</v>
      </c>
      <c r="F234" s="24">
        <v>139.5</v>
      </c>
      <c r="G234" s="24">
        <v>5.2</v>
      </c>
    </row>
    <row r="236" spans="1:8">
      <c r="A236" s="158" t="s">
        <v>173</v>
      </c>
      <c r="B236" s="139"/>
      <c r="C236" s="139"/>
      <c r="D236" s="139"/>
      <c r="E236" s="139"/>
      <c r="F236" s="139"/>
      <c r="G236" s="139"/>
      <c r="H236" s="139"/>
    </row>
    <row r="237" spans="1:8">
      <c r="A237" s="23" t="s">
        <v>82</v>
      </c>
      <c r="B237" s="156"/>
      <c r="C237" s="156"/>
      <c r="D237" s="156"/>
      <c r="E237" s="156"/>
      <c r="F237" s="156"/>
      <c r="G237" s="156"/>
      <c r="H237" s="156"/>
    </row>
    <row r="238" spans="1:8" ht="13.5" customHeight="1">
      <c r="A238" s="24" t="s">
        <v>112</v>
      </c>
      <c r="B238" s="157" t="s">
        <v>114</v>
      </c>
      <c r="C238" s="157"/>
      <c r="D238" s="157"/>
      <c r="E238" s="157"/>
      <c r="F238" s="24" t="s">
        <v>115</v>
      </c>
      <c r="G238" s="157" t="s">
        <v>117</v>
      </c>
      <c r="H238" s="157"/>
    </row>
    <row r="239" spans="1:8" ht="15.75">
      <c r="A239" s="24" t="s">
        <v>113</v>
      </c>
      <c r="B239" s="24" t="s">
        <v>181</v>
      </c>
      <c r="C239" s="24" t="s">
        <v>119</v>
      </c>
      <c r="D239" s="24" t="s">
        <v>182</v>
      </c>
      <c r="E239" s="24" t="s">
        <v>124</v>
      </c>
      <c r="F239" s="24" t="s">
        <v>116</v>
      </c>
      <c r="G239" s="24" t="s">
        <v>122</v>
      </c>
      <c r="H239" s="24">
        <v>46</v>
      </c>
    </row>
    <row r="240" spans="1:8">
      <c r="A240" s="24">
        <v>84.9</v>
      </c>
      <c r="B240" s="24">
        <v>46.5</v>
      </c>
      <c r="C240" s="24">
        <v>50.5</v>
      </c>
      <c r="D240" s="24">
        <v>73</v>
      </c>
      <c r="E240" s="24" t="s">
        <v>124</v>
      </c>
      <c r="F240" s="24">
        <v>12</v>
      </c>
      <c r="G240" s="24">
        <v>500</v>
      </c>
      <c r="H240" s="24">
        <v>250</v>
      </c>
    </row>
    <row r="241" spans="1:8">
      <c r="A241" s="24">
        <v>104.7</v>
      </c>
      <c r="B241" s="24">
        <v>57.5</v>
      </c>
      <c r="C241" s="24">
        <v>62.5</v>
      </c>
      <c r="D241" s="24">
        <v>90</v>
      </c>
      <c r="E241" s="24" t="s">
        <v>124</v>
      </c>
      <c r="F241" s="24">
        <v>10</v>
      </c>
      <c r="G241" s="24">
        <v>250</v>
      </c>
      <c r="H241" s="24">
        <v>250</v>
      </c>
    </row>
    <row r="242" spans="1:8">
      <c r="A242" s="24">
        <v>127.9</v>
      </c>
      <c r="B242" s="24">
        <v>70.5</v>
      </c>
      <c r="C242" s="24">
        <v>76.5</v>
      </c>
      <c r="D242" s="24">
        <v>110</v>
      </c>
      <c r="E242" s="24" t="s">
        <v>124</v>
      </c>
      <c r="F242" s="24">
        <v>8</v>
      </c>
      <c r="G242" s="24">
        <v>250</v>
      </c>
      <c r="H242" s="24">
        <v>250</v>
      </c>
    </row>
    <row r="243" spans="1:8">
      <c r="A243" s="24">
        <v>157</v>
      </c>
      <c r="B243" s="24">
        <v>86.5</v>
      </c>
      <c r="C243" s="24">
        <v>93.5</v>
      </c>
      <c r="D243" s="24">
        <v>135</v>
      </c>
      <c r="E243" s="24" t="s">
        <v>124</v>
      </c>
      <c r="F243" s="24">
        <v>7</v>
      </c>
      <c r="G243" s="24">
        <v>250</v>
      </c>
      <c r="H243" s="24">
        <v>125</v>
      </c>
    </row>
    <row r="244" spans="1:8">
      <c r="A244" s="23" t="s">
        <v>81</v>
      </c>
      <c r="B244" s="156"/>
      <c r="C244" s="156"/>
      <c r="D244" s="156"/>
      <c r="E244" s="156"/>
      <c r="F244" s="156"/>
      <c r="G244" s="156"/>
    </row>
    <row r="245" spans="1:8" ht="13.5" customHeight="1">
      <c r="A245" s="24" t="s">
        <v>112</v>
      </c>
      <c r="B245" s="157" t="s">
        <v>125</v>
      </c>
      <c r="C245" s="157"/>
      <c r="D245" s="157" t="s">
        <v>126</v>
      </c>
      <c r="E245" s="157"/>
      <c r="F245" s="157" t="s">
        <v>124</v>
      </c>
      <c r="G245" s="157"/>
    </row>
    <row r="246" spans="1:8" ht="15.75">
      <c r="A246" s="24" t="s">
        <v>113</v>
      </c>
      <c r="B246" s="24" t="s">
        <v>128</v>
      </c>
      <c r="C246" s="24" t="s">
        <v>129</v>
      </c>
      <c r="D246" s="24" t="s">
        <v>128</v>
      </c>
      <c r="E246" s="24" t="s">
        <v>129</v>
      </c>
      <c r="F246" s="24" t="s">
        <v>128</v>
      </c>
      <c r="G246" s="24" t="s">
        <v>129</v>
      </c>
    </row>
    <row r="247" spans="1:8">
      <c r="A247" s="24">
        <v>84.9</v>
      </c>
      <c r="B247" s="24">
        <v>46.5</v>
      </c>
      <c r="C247" s="24">
        <v>18.5</v>
      </c>
      <c r="D247" s="24">
        <v>70.5</v>
      </c>
      <c r="E247" s="24">
        <v>10.7</v>
      </c>
      <c r="F247" s="24" t="s">
        <v>124</v>
      </c>
      <c r="G247" s="24" t="s">
        <v>124</v>
      </c>
    </row>
    <row r="248" spans="1:8">
      <c r="A248" s="24">
        <v>104.7</v>
      </c>
      <c r="B248" s="24">
        <v>57.5</v>
      </c>
      <c r="C248" s="24">
        <v>15</v>
      </c>
      <c r="D248" s="24">
        <v>87</v>
      </c>
      <c r="E248" s="24">
        <v>8.6999999999999993</v>
      </c>
      <c r="F248" s="24" t="s">
        <v>124</v>
      </c>
      <c r="G248" s="24" t="s">
        <v>124</v>
      </c>
    </row>
    <row r="249" spans="1:8">
      <c r="A249" s="24">
        <v>127.9</v>
      </c>
      <c r="B249" s="24">
        <v>70.5</v>
      </c>
      <c r="C249" s="24">
        <v>11.5</v>
      </c>
      <c r="D249" s="24">
        <v>106</v>
      </c>
      <c r="E249" s="24">
        <v>6.7</v>
      </c>
      <c r="F249" s="24" t="s">
        <v>124</v>
      </c>
      <c r="G249" s="24" t="s">
        <v>124</v>
      </c>
    </row>
    <row r="251" spans="1:8">
      <c r="A251" s="158" t="s">
        <v>174</v>
      </c>
      <c r="B251" s="139"/>
      <c r="C251" s="139"/>
      <c r="D251" s="139"/>
      <c r="E251" s="139"/>
      <c r="F251" s="139"/>
      <c r="G251" s="139"/>
      <c r="H251" s="139"/>
    </row>
    <row r="252" spans="1:8">
      <c r="A252" s="23" t="s">
        <v>82</v>
      </c>
      <c r="B252" s="156"/>
      <c r="C252" s="156"/>
      <c r="D252" s="156"/>
      <c r="E252" s="156"/>
      <c r="F252" s="156"/>
      <c r="G252" s="156"/>
      <c r="H252" s="156"/>
    </row>
    <row r="253" spans="1:8" ht="13.5" customHeight="1">
      <c r="A253" s="24" t="s">
        <v>112</v>
      </c>
      <c r="B253" s="157" t="s">
        <v>114</v>
      </c>
      <c r="C253" s="157"/>
      <c r="D253" s="157"/>
      <c r="E253" s="157"/>
      <c r="F253" s="24" t="s">
        <v>115</v>
      </c>
      <c r="G253" s="157" t="s">
        <v>117</v>
      </c>
      <c r="H253" s="157"/>
    </row>
    <row r="254" spans="1:8" ht="15.75">
      <c r="A254" s="24" t="s">
        <v>113</v>
      </c>
      <c r="B254" s="24" t="s">
        <v>183</v>
      </c>
      <c r="C254" s="24" t="s">
        <v>182</v>
      </c>
      <c r="D254" s="24" t="s">
        <v>118</v>
      </c>
      <c r="E254" s="24" t="s">
        <v>124</v>
      </c>
      <c r="F254" s="24" t="s">
        <v>116</v>
      </c>
      <c r="G254" s="24" t="s">
        <v>184</v>
      </c>
      <c r="H254" s="24">
        <v>46</v>
      </c>
    </row>
    <row r="255" spans="1:8">
      <c r="A255" s="24">
        <v>84.9</v>
      </c>
      <c r="B255" s="24">
        <v>50.5</v>
      </c>
      <c r="C255" s="24">
        <v>73</v>
      </c>
      <c r="D255" s="24">
        <v>46.5</v>
      </c>
      <c r="E255" s="24" t="s">
        <v>124</v>
      </c>
      <c r="F255" s="24">
        <v>12</v>
      </c>
      <c r="G255" s="24">
        <v>500</v>
      </c>
      <c r="H255" s="24">
        <v>250</v>
      </c>
    </row>
    <row r="256" spans="1:8">
      <c r="A256" s="24">
        <v>104.7</v>
      </c>
      <c r="B256" s="24">
        <v>62.5</v>
      </c>
      <c r="C256" s="24">
        <v>90</v>
      </c>
      <c r="D256" s="24">
        <v>57.5</v>
      </c>
      <c r="E256" s="24" t="s">
        <v>124</v>
      </c>
      <c r="F256" s="24">
        <v>10</v>
      </c>
      <c r="G256" s="24">
        <v>250</v>
      </c>
      <c r="H256" s="24">
        <v>250</v>
      </c>
    </row>
    <row r="257" spans="1:8">
      <c r="A257" s="24">
        <v>127.9</v>
      </c>
      <c r="B257" s="24">
        <v>76.5</v>
      </c>
      <c r="C257" s="24">
        <v>110</v>
      </c>
      <c r="D257" s="24">
        <v>70.5</v>
      </c>
      <c r="E257" s="24" t="s">
        <v>124</v>
      </c>
      <c r="F257" s="24">
        <v>8</v>
      </c>
      <c r="G257" s="24">
        <v>250</v>
      </c>
      <c r="H257" s="24">
        <v>250</v>
      </c>
    </row>
    <row r="258" spans="1:8">
      <c r="A258" s="23" t="s">
        <v>81</v>
      </c>
      <c r="B258" s="156"/>
      <c r="C258" s="156"/>
      <c r="D258" s="156"/>
      <c r="E258" s="156"/>
      <c r="F258" s="156"/>
      <c r="G258" s="156"/>
    </row>
    <row r="259" spans="1:8" ht="13.5" customHeight="1">
      <c r="A259" s="24" t="s">
        <v>112</v>
      </c>
      <c r="B259" s="157" t="s">
        <v>125</v>
      </c>
      <c r="C259" s="157"/>
      <c r="D259" s="157" t="s">
        <v>126</v>
      </c>
      <c r="E259" s="157"/>
      <c r="F259" s="157" t="s">
        <v>124</v>
      </c>
      <c r="G259" s="157"/>
    </row>
    <row r="260" spans="1:8" ht="15.75">
      <c r="A260" s="24" t="s">
        <v>113</v>
      </c>
      <c r="B260" s="24" t="s">
        <v>128</v>
      </c>
      <c r="C260" s="24" t="s">
        <v>129</v>
      </c>
      <c r="D260" s="24" t="s">
        <v>128</v>
      </c>
      <c r="E260" s="24" t="s">
        <v>129</v>
      </c>
      <c r="F260" s="24" t="s">
        <v>128</v>
      </c>
      <c r="G260" s="24" t="s">
        <v>129</v>
      </c>
    </row>
    <row r="261" spans="1:8">
      <c r="A261" s="24">
        <v>84.9</v>
      </c>
      <c r="B261" s="24">
        <v>46.5</v>
      </c>
      <c r="C261" s="24">
        <v>15.5</v>
      </c>
      <c r="D261" s="24">
        <v>70.5</v>
      </c>
      <c r="E261" s="24">
        <v>9</v>
      </c>
      <c r="F261" s="24" t="s">
        <v>124</v>
      </c>
      <c r="G261" s="24" t="s">
        <v>124</v>
      </c>
    </row>
    <row r="262" spans="1:8">
      <c r="A262" s="24">
        <v>104.7</v>
      </c>
      <c r="B262" s="24">
        <v>57.5</v>
      </c>
      <c r="C262" s="24">
        <v>12</v>
      </c>
      <c r="D262" s="24">
        <v>87</v>
      </c>
      <c r="E262" s="24">
        <v>7</v>
      </c>
      <c r="F262" s="24" t="s">
        <v>124</v>
      </c>
      <c r="G262" s="24" t="s">
        <v>124</v>
      </c>
    </row>
    <row r="263" spans="1:8">
      <c r="A263" s="24">
        <v>127.9</v>
      </c>
      <c r="B263" s="24">
        <v>70.5</v>
      </c>
      <c r="C263" s="24">
        <v>9</v>
      </c>
      <c r="D263" s="24">
        <v>106</v>
      </c>
      <c r="E263" s="24">
        <v>5.2</v>
      </c>
      <c r="F263" s="24" t="s">
        <v>124</v>
      </c>
      <c r="G263" s="24" t="s">
        <v>124</v>
      </c>
    </row>
    <row r="265" spans="1:8">
      <c r="A265" s="158" t="s">
        <v>175</v>
      </c>
      <c r="B265" s="139"/>
      <c r="C265" s="139"/>
      <c r="D265" s="139"/>
      <c r="E265" s="139"/>
      <c r="F265" s="139"/>
      <c r="G265" s="139"/>
      <c r="H265" s="139"/>
    </row>
    <row r="266" spans="1:8">
      <c r="A266" s="23" t="s">
        <v>82</v>
      </c>
      <c r="B266" s="156"/>
      <c r="C266" s="156"/>
      <c r="D266" s="156"/>
      <c r="E266" s="156"/>
      <c r="F266" s="156"/>
      <c r="G266" s="156"/>
      <c r="H266" s="156"/>
    </row>
    <row r="267" spans="1:8" ht="13.5" customHeight="1">
      <c r="A267" s="24" t="s">
        <v>112</v>
      </c>
      <c r="B267" s="157" t="s">
        <v>114</v>
      </c>
      <c r="C267" s="157"/>
      <c r="D267" s="157"/>
      <c r="E267" s="157"/>
      <c r="F267" s="24" t="s">
        <v>115</v>
      </c>
      <c r="G267" s="157" t="s">
        <v>117</v>
      </c>
      <c r="H267" s="157"/>
    </row>
    <row r="268" spans="1:8" ht="15.75">
      <c r="A268" s="24" t="s">
        <v>113</v>
      </c>
      <c r="B268" s="24" t="s">
        <v>118</v>
      </c>
      <c r="C268" s="24" t="s">
        <v>119</v>
      </c>
      <c r="D268" s="24" t="s">
        <v>130</v>
      </c>
      <c r="E268" s="24" t="s">
        <v>121</v>
      </c>
      <c r="F268" s="24" t="s">
        <v>116</v>
      </c>
      <c r="G268" s="24" t="s">
        <v>122</v>
      </c>
      <c r="H268" s="24" t="s">
        <v>123</v>
      </c>
    </row>
    <row r="269" spans="1:8">
      <c r="A269" s="24">
        <v>81.400000000000006</v>
      </c>
      <c r="B269" s="24">
        <v>44.5</v>
      </c>
      <c r="C269" s="24">
        <v>48.5</v>
      </c>
      <c r="D269" s="24">
        <v>67.5</v>
      </c>
      <c r="E269" s="24">
        <v>70</v>
      </c>
      <c r="F269" s="24">
        <v>13</v>
      </c>
      <c r="G269" s="24">
        <v>500</v>
      </c>
      <c r="H269" s="24">
        <v>250</v>
      </c>
    </row>
    <row r="270" spans="1:8">
      <c r="A270" s="24">
        <v>104.7</v>
      </c>
      <c r="B270" s="24">
        <v>57.5</v>
      </c>
      <c r="C270" s="24">
        <v>62.5</v>
      </c>
      <c r="D270" s="24">
        <v>87</v>
      </c>
      <c r="E270" s="24">
        <v>90</v>
      </c>
      <c r="F270" s="24">
        <v>10</v>
      </c>
      <c r="G270" s="24">
        <v>250</v>
      </c>
      <c r="H270" s="24">
        <v>250</v>
      </c>
    </row>
    <row r="271" spans="1:8">
      <c r="A271" s="24">
        <v>127.9</v>
      </c>
      <c r="B271" s="24">
        <v>70.5</v>
      </c>
      <c r="C271" s="24">
        <v>76.5</v>
      </c>
      <c r="D271" s="24">
        <v>106</v>
      </c>
      <c r="E271" s="24">
        <v>110</v>
      </c>
      <c r="F271" s="24">
        <v>8</v>
      </c>
      <c r="G271" s="24">
        <v>250</v>
      </c>
      <c r="H271" s="24">
        <v>250</v>
      </c>
    </row>
    <row r="272" spans="1:8">
      <c r="A272" s="24">
        <v>157</v>
      </c>
      <c r="B272" s="24">
        <v>86.5</v>
      </c>
      <c r="C272" s="24">
        <v>93.5</v>
      </c>
      <c r="D272" s="24">
        <v>130.5</v>
      </c>
      <c r="E272" s="24">
        <v>135</v>
      </c>
      <c r="F272" s="24">
        <v>7</v>
      </c>
      <c r="G272" s="24">
        <v>250</v>
      </c>
      <c r="H272" s="24">
        <v>125</v>
      </c>
    </row>
    <row r="273" spans="1:8">
      <c r="A273" s="23" t="s">
        <v>81</v>
      </c>
      <c r="B273" s="156"/>
      <c r="C273" s="156"/>
      <c r="D273" s="156"/>
      <c r="E273" s="156"/>
      <c r="F273" s="156"/>
      <c r="G273" s="156"/>
    </row>
    <row r="274" spans="1:8" ht="13.5" customHeight="1">
      <c r="A274" s="24" t="s">
        <v>112</v>
      </c>
      <c r="B274" s="157" t="s">
        <v>125</v>
      </c>
      <c r="C274" s="157"/>
      <c r="D274" s="157" t="s">
        <v>126</v>
      </c>
      <c r="E274" s="157"/>
      <c r="F274" s="157" t="s">
        <v>127</v>
      </c>
      <c r="G274" s="157"/>
    </row>
    <row r="275" spans="1:8" ht="15.75">
      <c r="A275" s="24" t="s">
        <v>113</v>
      </c>
      <c r="B275" s="24" t="s">
        <v>128</v>
      </c>
      <c r="C275" s="24" t="s">
        <v>129</v>
      </c>
      <c r="D275" s="24" t="s">
        <v>128</v>
      </c>
      <c r="E275" s="24" t="s">
        <v>129</v>
      </c>
      <c r="F275" s="24" t="s">
        <v>128</v>
      </c>
      <c r="G275" s="24" t="s">
        <v>129</v>
      </c>
    </row>
    <row r="276" spans="1:8">
      <c r="A276" s="24">
        <v>81.400000000000006</v>
      </c>
      <c r="B276" s="24">
        <v>44.5</v>
      </c>
      <c r="C276" s="24">
        <v>15.5</v>
      </c>
      <c r="D276" s="24">
        <v>67.5</v>
      </c>
      <c r="E276" s="24">
        <v>9</v>
      </c>
      <c r="F276" s="24">
        <v>72</v>
      </c>
      <c r="G276" s="24">
        <v>9</v>
      </c>
    </row>
    <row r="277" spans="1:8">
      <c r="A277" s="24">
        <v>104.7</v>
      </c>
      <c r="B277" s="24">
        <v>57.5</v>
      </c>
      <c r="C277" s="24">
        <v>12</v>
      </c>
      <c r="D277" s="24">
        <v>87</v>
      </c>
      <c r="E277" s="24">
        <v>7</v>
      </c>
      <c r="F277" s="24">
        <v>93</v>
      </c>
      <c r="G277" s="24">
        <v>7</v>
      </c>
    </row>
    <row r="278" spans="1:8">
      <c r="A278" s="24">
        <v>127.9</v>
      </c>
      <c r="B278" s="24">
        <v>70.5</v>
      </c>
      <c r="C278" s="24">
        <v>9.5</v>
      </c>
      <c r="D278" s="24">
        <v>106</v>
      </c>
      <c r="E278" s="24">
        <v>5.5</v>
      </c>
      <c r="F278" s="24">
        <v>113.5</v>
      </c>
      <c r="G278" s="24">
        <v>5.5</v>
      </c>
    </row>
    <row r="280" spans="1:8">
      <c r="A280" s="158" t="s">
        <v>176</v>
      </c>
      <c r="B280" s="139"/>
      <c r="C280" s="139"/>
      <c r="D280" s="139"/>
      <c r="E280" s="139"/>
      <c r="F280" s="139"/>
      <c r="G280" s="139"/>
      <c r="H280" s="139"/>
    </row>
    <row r="281" spans="1:8">
      <c r="A281" s="23" t="s">
        <v>82</v>
      </c>
      <c r="B281" s="156"/>
      <c r="C281" s="156"/>
      <c r="D281" s="156"/>
      <c r="E281" s="156"/>
      <c r="F281" s="156"/>
      <c r="G281" s="156"/>
      <c r="H281" s="156"/>
    </row>
    <row r="282" spans="1:8" ht="13.5" customHeight="1">
      <c r="A282" s="24" t="s">
        <v>112</v>
      </c>
      <c r="B282" s="157" t="s">
        <v>114</v>
      </c>
      <c r="C282" s="157"/>
      <c r="D282" s="157"/>
      <c r="E282" s="157"/>
      <c r="F282" s="24" t="s">
        <v>115</v>
      </c>
      <c r="G282" s="157" t="s">
        <v>117</v>
      </c>
      <c r="H282" s="157"/>
    </row>
    <row r="283" spans="1:8" ht="15.75">
      <c r="A283" s="24" t="s">
        <v>113</v>
      </c>
      <c r="B283" s="24" t="s">
        <v>118</v>
      </c>
      <c r="C283" s="24" t="s">
        <v>124</v>
      </c>
      <c r="D283" s="24" t="s">
        <v>124</v>
      </c>
      <c r="E283" s="24" t="s">
        <v>124</v>
      </c>
      <c r="F283" s="24" t="s">
        <v>116</v>
      </c>
      <c r="G283" s="24" t="s">
        <v>158</v>
      </c>
      <c r="H283" s="24" t="s">
        <v>124</v>
      </c>
    </row>
    <row r="284" spans="1:8">
      <c r="A284" s="24">
        <v>81.400000000000006</v>
      </c>
      <c r="B284" s="24">
        <v>44.5</v>
      </c>
      <c r="C284" s="24" t="s">
        <v>124</v>
      </c>
      <c r="D284" s="24" t="s">
        <v>124</v>
      </c>
      <c r="E284" s="24" t="s">
        <v>124</v>
      </c>
      <c r="F284" s="24">
        <v>12</v>
      </c>
      <c r="G284" s="24">
        <v>500</v>
      </c>
      <c r="H284" s="24" t="s">
        <v>124</v>
      </c>
    </row>
    <row r="285" spans="1:8">
      <c r="A285" s="24">
        <v>104.7</v>
      </c>
      <c r="B285" s="24">
        <v>57.5</v>
      </c>
      <c r="C285" s="24" t="s">
        <v>124</v>
      </c>
      <c r="D285" s="24" t="s">
        <v>124</v>
      </c>
      <c r="E285" s="24" t="s">
        <v>124</v>
      </c>
      <c r="F285" s="24">
        <v>10</v>
      </c>
      <c r="G285" s="24">
        <v>250</v>
      </c>
      <c r="H285" s="24" t="s">
        <v>124</v>
      </c>
    </row>
    <row r="286" spans="1:8">
      <c r="A286" s="24">
        <v>127.9</v>
      </c>
      <c r="B286" s="24">
        <v>70.5</v>
      </c>
      <c r="C286" s="24" t="s">
        <v>124</v>
      </c>
      <c r="D286" s="24" t="s">
        <v>124</v>
      </c>
      <c r="E286" s="24" t="s">
        <v>124</v>
      </c>
      <c r="F286" s="24">
        <v>8</v>
      </c>
      <c r="G286" s="24">
        <v>250</v>
      </c>
      <c r="H286" s="24" t="s">
        <v>124</v>
      </c>
    </row>
    <row r="287" spans="1:8">
      <c r="A287" s="24">
        <v>157</v>
      </c>
      <c r="B287" s="24">
        <v>86.5</v>
      </c>
      <c r="C287" s="24" t="s">
        <v>124</v>
      </c>
      <c r="D287" s="24" t="s">
        <v>124</v>
      </c>
      <c r="E287" s="24" t="s">
        <v>124</v>
      </c>
      <c r="F287" s="24">
        <v>7</v>
      </c>
      <c r="G287" s="24">
        <v>250</v>
      </c>
      <c r="H287" s="24" t="s">
        <v>124</v>
      </c>
    </row>
    <row r="288" spans="1:8">
      <c r="A288" s="23" t="s">
        <v>81</v>
      </c>
      <c r="B288" s="156"/>
      <c r="C288" s="156"/>
      <c r="D288" s="156"/>
      <c r="E288" s="156"/>
      <c r="F288" s="156"/>
      <c r="G288" s="156"/>
    </row>
    <row r="289" spans="1:8" ht="13.5" customHeight="1">
      <c r="A289" s="24" t="s">
        <v>112</v>
      </c>
      <c r="B289" s="157" t="s">
        <v>125</v>
      </c>
      <c r="C289" s="157"/>
      <c r="D289" s="157" t="s">
        <v>126</v>
      </c>
      <c r="E289" s="157"/>
      <c r="F289" s="157" t="s">
        <v>127</v>
      </c>
      <c r="G289" s="157"/>
    </row>
    <row r="290" spans="1:8" ht="15.75">
      <c r="A290" s="24" t="s">
        <v>113</v>
      </c>
      <c r="B290" s="24" t="s">
        <v>128</v>
      </c>
      <c r="C290" s="24" t="s">
        <v>129</v>
      </c>
      <c r="D290" s="24" t="s">
        <v>128</v>
      </c>
      <c r="E290" s="24" t="s">
        <v>129</v>
      </c>
      <c r="F290" s="24" t="s">
        <v>128</v>
      </c>
      <c r="G290" s="24" t="s">
        <v>129</v>
      </c>
    </row>
    <row r="291" spans="1:8">
      <c r="A291" s="24">
        <v>84.9</v>
      </c>
      <c r="B291" s="24">
        <v>44.5</v>
      </c>
      <c r="C291" s="24">
        <v>15.5</v>
      </c>
      <c r="D291" s="24">
        <v>67.5</v>
      </c>
      <c r="E291" s="24">
        <v>9</v>
      </c>
      <c r="F291" s="24">
        <v>72</v>
      </c>
      <c r="G291" s="24">
        <v>9</v>
      </c>
    </row>
    <row r="292" spans="1:8">
      <c r="A292" s="24">
        <v>104.7</v>
      </c>
      <c r="B292" s="24">
        <v>57.5</v>
      </c>
      <c r="C292" s="24">
        <v>12</v>
      </c>
      <c r="D292" s="24">
        <v>87</v>
      </c>
      <c r="E292" s="24">
        <v>7</v>
      </c>
      <c r="F292" s="24">
        <v>93</v>
      </c>
      <c r="G292" s="24">
        <v>7</v>
      </c>
    </row>
    <row r="293" spans="1:8">
      <c r="A293" s="24">
        <v>127.9</v>
      </c>
      <c r="B293" s="24">
        <v>70.5</v>
      </c>
      <c r="C293" s="24">
        <v>8</v>
      </c>
      <c r="D293" s="24" t="s">
        <v>124</v>
      </c>
      <c r="E293" s="24" t="s">
        <v>124</v>
      </c>
      <c r="F293" s="24" t="s">
        <v>124</v>
      </c>
      <c r="G293" s="24" t="s">
        <v>124</v>
      </c>
    </row>
    <row r="295" spans="1:8">
      <c r="A295" s="158" t="s">
        <v>177</v>
      </c>
      <c r="B295" s="139"/>
      <c r="C295" s="139"/>
      <c r="D295" s="139"/>
      <c r="E295" s="139"/>
      <c r="F295" s="139"/>
      <c r="G295" s="139"/>
      <c r="H295" s="139"/>
    </row>
    <row r="296" spans="1:8">
      <c r="A296" s="23" t="s">
        <v>82</v>
      </c>
      <c r="B296" s="156"/>
      <c r="C296" s="156"/>
      <c r="D296" s="156"/>
      <c r="E296" s="156"/>
      <c r="F296" s="156"/>
      <c r="G296" s="156"/>
      <c r="H296" s="156"/>
    </row>
    <row r="297" spans="1:8" ht="13.5" customHeight="1">
      <c r="A297" s="24" t="s">
        <v>112</v>
      </c>
      <c r="B297" s="157" t="s">
        <v>114</v>
      </c>
      <c r="C297" s="157"/>
      <c r="D297" s="157"/>
      <c r="E297" s="157"/>
      <c r="F297" s="24" t="s">
        <v>115</v>
      </c>
      <c r="G297" s="157" t="s">
        <v>117</v>
      </c>
      <c r="H297" s="157"/>
    </row>
    <row r="298" spans="1:8" ht="15.75">
      <c r="A298" s="24" t="s">
        <v>113</v>
      </c>
      <c r="B298" s="24" t="s">
        <v>118</v>
      </c>
      <c r="C298" s="24" t="s">
        <v>182</v>
      </c>
      <c r="D298" s="24" t="s">
        <v>124</v>
      </c>
      <c r="E298" s="24" t="s">
        <v>124</v>
      </c>
      <c r="F298" s="24" t="s">
        <v>116</v>
      </c>
      <c r="G298" s="24" t="s">
        <v>158</v>
      </c>
      <c r="H298" s="24" t="s">
        <v>123</v>
      </c>
    </row>
    <row r="299" spans="1:8">
      <c r="A299" s="24">
        <v>72</v>
      </c>
      <c r="B299" s="24">
        <v>39.5</v>
      </c>
      <c r="C299" s="24">
        <v>62</v>
      </c>
      <c r="D299" s="24" t="s">
        <v>124</v>
      </c>
      <c r="E299" s="24" t="s">
        <v>124</v>
      </c>
      <c r="F299" s="24">
        <v>12</v>
      </c>
      <c r="G299" s="24">
        <v>500</v>
      </c>
      <c r="H299" s="24">
        <v>250</v>
      </c>
    </row>
    <row r="300" spans="1:8">
      <c r="A300" s="24">
        <v>79</v>
      </c>
      <c r="B300" s="24">
        <v>43.5</v>
      </c>
      <c r="C300" s="24">
        <v>68</v>
      </c>
      <c r="D300" s="24" t="s">
        <v>124</v>
      </c>
      <c r="E300" s="24" t="s">
        <v>124</v>
      </c>
      <c r="F300" s="24">
        <v>12</v>
      </c>
      <c r="G300" s="24">
        <v>500</v>
      </c>
      <c r="H300" s="24">
        <v>250</v>
      </c>
    </row>
    <row r="301" spans="1:8">
      <c r="A301" s="24">
        <v>95</v>
      </c>
      <c r="B301" s="24">
        <v>52</v>
      </c>
      <c r="C301" s="24">
        <v>81.5</v>
      </c>
      <c r="D301" s="24" t="s">
        <v>124</v>
      </c>
      <c r="E301" s="24" t="s">
        <v>124</v>
      </c>
      <c r="F301" s="24">
        <v>10</v>
      </c>
      <c r="G301" s="24">
        <v>250</v>
      </c>
      <c r="H301" s="24">
        <v>250</v>
      </c>
    </row>
    <row r="302" spans="1:8">
      <c r="A302" s="24">
        <v>115</v>
      </c>
      <c r="B302" s="24">
        <v>63</v>
      </c>
      <c r="C302" s="24">
        <v>99</v>
      </c>
      <c r="D302" s="24" t="s">
        <v>124</v>
      </c>
      <c r="E302" s="24" t="s">
        <v>124</v>
      </c>
      <c r="F302" s="24">
        <v>8</v>
      </c>
      <c r="G302" s="24">
        <v>250</v>
      </c>
      <c r="H302" s="24">
        <v>250</v>
      </c>
    </row>
    <row r="303" spans="1:8">
      <c r="A303" s="23" t="s">
        <v>81</v>
      </c>
      <c r="B303" s="156"/>
      <c r="C303" s="156"/>
      <c r="D303" s="156"/>
      <c r="E303" s="156"/>
      <c r="F303" s="156"/>
      <c r="G303" s="156"/>
    </row>
    <row r="304" spans="1:8" ht="13.5" customHeight="1">
      <c r="A304" s="24" t="s">
        <v>112</v>
      </c>
      <c r="B304" s="157" t="s">
        <v>125</v>
      </c>
      <c r="C304" s="157"/>
      <c r="D304" s="157" t="s">
        <v>126</v>
      </c>
      <c r="E304" s="157"/>
      <c r="F304" s="157" t="s">
        <v>124</v>
      </c>
      <c r="G304" s="157"/>
    </row>
    <row r="305" spans="1:8" ht="15.75">
      <c r="A305" s="24" t="s">
        <v>113</v>
      </c>
      <c r="B305" s="24" t="s">
        <v>128</v>
      </c>
      <c r="C305" s="24" t="s">
        <v>129</v>
      </c>
      <c r="D305" s="24" t="s">
        <v>128</v>
      </c>
      <c r="E305" s="24" t="s">
        <v>129</v>
      </c>
      <c r="F305" s="24" t="s">
        <v>128</v>
      </c>
      <c r="G305" s="24" t="s">
        <v>129</v>
      </c>
    </row>
    <row r="306" spans="1:8">
      <c r="A306" s="24">
        <v>72</v>
      </c>
      <c r="B306" s="24">
        <v>39.5</v>
      </c>
      <c r="C306" s="24">
        <v>17.5</v>
      </c>
      <c r="D306" s="24">
        <v>59.5</v>
      </c>
      <c r="E306" s="24">
        <v>10</v>
      </c>
      <c r="F306" s="24" t="s">
        <v>124</v>
      </c>
      <c r="G306" s="24" t="s">
        <v>124</v>
      </c>
    </row>
    <row r="307" spans="1:8">
      <c r="A307" s="24">
        <v>79</v>
      </c>
      <c r="B307" s="24">
        <v>43.5</v>
      </c>
      <c r="C307" s="24">
        <v>15.5</v>
      </c>
      <c r="D307" s="24">
        <v>65.5</v>
      </c>
      <c r="E307" s="24">
        <v>9</v>
      </c>
      <c r="F307" s="24" t="s">
        <v>124</v>
      </c>
      <c r="G307" s="24" t="s">
        <v>124</v>
      </c>
    </row>
    <row r="308" spans="1:8">
      <c r="A308" s="24">
        <v>95</v>
      </c>
      <c r="B308" s="24">
        <v>52</v>
      </c>
      <c r="C308" s="24">
        <v>11.5</v>
      </c>
      <c r="D308" s="24">
        <v>79</v>
      </c>
      <c r="E308" s="24">
        <v>6.5</v>
      </c>
      <c r="F308" s="24" t="s">
        <v>124</v>
      </c>
      <c r="G308" s="24" t="s">
        <v>124</v>
      </c>
    </row>
    <row r="309" spans="1:8">
      <c r="A309" s="24">
        <v>115</v>
      </c>
      <c r="B309" s="24">
        <v>63</v>
      </c>
      <c r="C309" s="24">
        <v>9.5</v>
      </c>
      <c r="D309" s="24">
        <v>95.5</v>
      </c>
      <c r="E309" s="24">
        <v>5.5</v>
      </c>
      <c r="F309" s="24" t="s">
        <v>124</v>
      </c>
      <c r="G309" s="24" t="s">
        <v>124</v>
      </c>
    </row>
    <row r="311" spans="1:8">
      <c r="A311" s="158" t="s">
        <v>178</v>
      </c>
      <c r="B311" s="139"/>
      <c r="C311" s="139"/>
      <c r="D311" s="139"/>
      <c r="E311" s="139"/>
      <c r="F311" s="139"/>
      <c r="G311" s="139"/>
      <c r="H311" s="139"/>
    </row>
    <row r="312" spans="1:8">
      <c r="A312" s="23" t="s">
        <v>82</v>
      </c>
      <c r="B312" s="156"/>
      <c r="C312" s="156"/>
      <c r="D312" s="156"/>
      <c r="E312" s="156"/>
      <c r="F312" s="156"/>
      <c r="G312" s="156"/>
      <c r="H312" s="156"/>
    </row>
    <row r="313" spans="1:8" ht="13.5" customHeight="1">
      <c r="A313" s="24" t="s">
        <v>112</v>
      </c>
      <c r="B313" s="157" t="s">
        <v>114</v>
      </c>
      <c r="C313" s="157"/>
      <c r="D313" s="157"/>
      <c r="E313" s="157"/>
      <c r="F313" s="24" t="s">
        <v>115</v>
      </c>
      <c r="G313" s="157" t="s">
        <v>117</v>
      </c>
      <c r="H313" s="157"/>
    </row>
    <row r="314" spans="1:8" ht="15.75">
      <c r="A314" s="24" t="s">
        <v>113</v>
      </c>
      <c r="B314" s="24" t="s">
        <v>181</v>
      </c>
      <c r="C314" s="24" t="s">
        <v>124</v>
      </c>
      <c r="D314" s="24" t="s">
        <v>124</v>
      </c>
      <c r="E314" s="24" t="s">
        <v>124</v>
      </c>
      <c r="F314" s="24" t="s">
        <v>116</v>
      </c>
      <c r="G314" s="24" t="s">
        <v>158</v>
      </c>
      <c r="H314" s="24" t="s">
        <v>124</v>
      </c>
    </row>
    <row r="315" spans="1:8">
      <c r="A315" s="24">
        <v>85</v>
      </c>
      <c r="B315" s="24">
        <v>46.5</v>
      </c>
      <c r="C315" s="24" t="s">
        <v>124</v>
      </c>
      <c r="D315" s="24" t="s">
        <v>124</v>
      </c>
      <c r="E315" s="24" t="s">
        <v>124</v>
      </c>
      <c r="F315" s="24">
        <v>12</v>
      </c>
      <c r="G315" s="24">
        <v>500</v>
      </c>
      <c r="H315" s="24" t="s">
        <v>124</v>
      </c>
    </row>
    <row r="316" spans="1:8">
      <c r="A316" s="24">
        <v>90</v>
      </c>
      <c r="B316" s="24">
        <v>49.5</v>
      </c>
      <c r="C316" s="24" t="s">
        <v>124</v>
      </c>
      <c r="D316" s="24" t="s">
        <v>124</v>
      </c>
      <c r="E316" s="24" t="s">
        <v>124</v>
      </c>
      <c r="F316" s="24">
        <v>10</v>
      </c>
      <c r="G316" s="24">
        <v>250</v>
      </c>
      <c r="H316" s="24" t="s">
        <v>124</v>
      </c>
    </row>
    <row r="317" spans="1:8">
      <c r="A317" s="24">
        <v>105</v>
      </c>
      <c r="B317" s="24">
        <v>57.5</v>
      </c>
      <c r="C317" s="24" t="s">
        <v>124</v>
      </c>
      <c r="D317" s="24" t="s">
        <v>124</v>
      </c>
      <c r="E317" s="24" t="s">
        <v>124</v>
      </c>
      <c r="F317" s="24">
        <v>8</v>
      </c>
      <c r="G317" s="24">
        <v>250</v>
      </c>
      <c r="H317" s="24" t="s">
        <v>124</v>
      </c>
    </row>
    <row r="318" spans="1:8">
      <c r="A318" s="23" t="s">
        <v>81</v>
      </c>
      <c r="B318" s="156"/>
      <c r="C318" s="156"/>
      <c r="D318" s="156"/>
      <c r="E318" s="156"/>
      <c r="F318" s="156"/>
      <c r="G318" s="156"/>
    </row>
    <row r="319" spans="1:8" ht="13.5" customHeight="1">
      <c r="A319" s="24" t="s">
        <v>112</v>
      </c>
      <c r="B319" s="157" t="s">
        <v>125</v>
      </c>
      <c r="C319" s="157"/>
      <c r="D319" s="157" t="s">
        <v>126</v>
      </c>
      <c r="E319" s="157"/>
      <c r="F319" s="157" t="s">
        <v>124</v>
      </c>
      <c r="G319" s="157"/>
    </row>
    <row r="320" spans="1:8" ht="15.75">
      <c r="A320" s="24" t="s">
        <v>113</v>
      </c>
      <c r="B320" s="24" t="s">
        <v>128</v>
      </c>
      <c r="C320" s="24" t="s">
        <v>129</v>
      </c>
      <c r="D320" s="24" t="s">
        <v>128</v>
      </c>
      <c r="E320" s="24" t="s">
        <v>129</v>
      </c>
      <c r="F320" s="24" t="s">
        <v>128</v>
      </c>
      <c r="G320" s="24" t="s">
        <v>129</v>
      </c>
    </row>
    <row r="321" spans="1:8">
      <c r="A321" s="24">
        <v>85</v>
      </c>
      <c r="B321" s="24">
        <v>46.5</v>
      </c>
      <c r="C321" s="24">
        <v>15</v>
      </c>
      <c r="D321" s="24">
        <v>70.5</v>
      </c>
      <c r="E321" s="24">
        <v>8.5</v>
      </c>
      <c r="F321" s="24" t="s">
        <v>124</v>
      </c>
      <c r="G321" s="24" t="s">
        <v>124</v>
      </c>
    </row>
    <row r="322" spans="1:8">
      <c r="A322" s="24">
        <v>90</v>
      </c>
      <c r="B322" s="24">
        <v>49.5</v>
      </c>
      <c r="C322" s="24">
        <v>14</v>
      </c>
      <c r="D322" s="24">
        <v>74.5</v>
      </c>
      <c r="E322" s="24">
        <v>8</v>
      </c>
      <c r="F322" s="24" t="s">
        <v>124</v>
      </c>
      <c r="G322" s="24" t="s">
        <v>124</v>
      </c>
    </row>
    <row r="323" spans="1:8">
      <c r="A323" s="24">
        <v>105</v>
      </c>
      <c r="B323" s="24">
        <v>57.5</v>
      </c>
      <c r="C323" s="24">
        <v>12</v>
      </c>
      <c r="D323" s="24">
        <v>87</v>
      </c>
      <c r="E323" s="24">
        <v>7</v>
      </c>
      <c r="F323" s="24" t="s">
        <v>124</v>
      </c>
      <c r="G323" s="24" t="s">
        <v>124</v>
      </c>
    </row>
    <row r="325" spans="1:8">
      <c r="A325" s="158" t="s">
        <v>179</v>
      </c>
      <c r="B325" s="139"/>
      <c r="C325" s="139"/>
      <c r="D325" s="139"/>
      <c r="E325" s="139"/>
      <c r="F325" s="139"/>
      <c r="G325" s="139"/>
      <c r="H325" s="139"/>
    </row>
    <row r="326" spans="1:8">
      <c r="A326" s="23" t="s">
        <v>82</v>
      </c>
      <c r="B326" s="156"/>
      <c r="C326" s="156"/>
      <c r="D326" s="156"/>
      <c r="E326" s="156"/>
      <c r="F326" s="156"/>
      <c r="G326" s="156"/>
      <c r="H326" s="156"/>
    </row>
    <row r="327" spans="1:8" ht="13.5" customHeight="1">
      <c r="A327" s="24" t="s">
        <v>112</v>
      </c>
      <c r="B327" s="157" t="s">
        <v>114</v>
      </c>
      <c r="C327" s="157"/>
      <c r="D327" s="157"/>
      <c r="E327" s="157"/>
      <c r="F327" s="24" t="s">
        <v>115</v>
      </c>
      <c r="G327" s="157" t="s">
        <v>117</v>
      </c>
      <c r="H327" s="157"/>
    </row>
    <row r="328" spans="1:8" ht="15.75">
      <c r="A328" s="24" t="s">
        <v>113</v>
      </c>
      <c r="B328" s="24" t="s">
        <v>118</v>
      </c>
      <c r="C328" s="24" t="s">
        <v>185</v>
      </c>
      <c r="D328" s="24" t="s">
        <v>130</v>
      </c>
      <c r="E328" s="24" t="s">
        <v>121</v>
      </c>
      <c r="F328" s="24" t="s">
        <v>116</v>
      </c>
      <c r="G328" s="24" t="s">
        <v>124</v>
      </c>
      <c r="H328" s="24" t="s">
        <v>124</v>
      </c>
    </row>
    <row r="329" spans="1:8">
      <c r="A329" s="24">
        <v>80</v>
      </c>
      <c r="B329" s="24">
        <v>44</v>
      </c>
      <c r="C329" s="24">
        <v>47.5</v>
      </c>
      <c r="D329" s="24">
        <v>66.5</v>
      </c>
      <c r="E329" s="24">
        <v>69</v>
      </c>
      <c r="F329" s="24" t="s">
        <v>124</v>
      </c>
      <c r="G329" s="24" t="s">
        <v>124</v>
      </c>
      <c r="H329" s="24" t="s">
        <v>124</v>
      </c>
    </row>
    <row r="330" spans="1:8">
      <c r="A330" s="24">
        <v>104</v>
      </c>
      <c r="B330" s="24">
        <v>57</v>
      </c>
      <c r="C330" s="24">
        <v>62</v>
      </c>
      <c r="D330" s="24">
        <v>86.5</v>
      </c>
      <c r="E330" s="24">
        <v>89.5</v>
      </c>
      <c r="F330" s="24" t="s">
        <v>124</v>
      </c>
      <c r="G330" s="24" t="s">
        <v>124</v>
      </c>
      <c r="H330" s="24" t="s">
        <v>124</v>
      </c>
    </row>
    <row r="331" spans="1:8">
      <c r="A331" s="24">
        <v>128</v>
      </c>
      <c r="B331" s="24">
        <v>70.5</v>
      </c>
      <c r="C331" s="24">
        <v>76.5</v>
      </c>
      <c r="D331" s="24">
        <v>106</v>
      </c>
      <c r="E331" s="24">
        <v>110</v>
      </c>
      <c r="F331" s="24" t="s">
        <v>124</v>
      </c>
      <c r="G331" s="24" t="s">
        <v>124</v>
      </c>
      <c r="H331" s="24" t="s">
        <v>124</v>
      </c>
    </row>
    <row r="332" spans="1:8">
      <c r="A332" s="24">
        <v>157</v>
      </c>
      <c r="B332" s="24">
        <v>86.5</v>
      </c>
      <c r="C332" s="24">
        <v>93.5</v>
      </c>
      <c r="D332" s="24">
        <v>130.5</v>
      </c>
      <c r="E332" s="24">
        <v>135</v>
      </c>
      <c r="F332" s="24" t="s">
        <v>124</v>
      </c>
      <c r="G332" s="24" t="s">
        <v>124</v>
      </c>
      <c r="H332" s="24" t="s">
        <v>124</v>
      </c>
    </row>
    <row r="333" spans="1:8">
      <c r="A333" s="23" t="s">
        <v>81</v>
      </c>
      <c r="B333" s="156"/>
      <c r="C333" s="156"/>
      <c r="D333" s="156"/>
      <c r="E333" s="156"/>
      <c r="F333" s="156"/>
      <c r="G333" s="156"/>
    </row>
    <row r="334" spans="1:8" ht="13.5" customHeight="1">
      <c r="A334" s="24" t="s">
        <v>112</v>
      </c>
      <c r="B334" s="157" t="s">
        <v>126</v>
      </c>
      <c r="C334" s="157"/>
      <c r="D334" s="157" t="s">
        <v>125</v>
      </c>
      <c r="E334" s="157"/>
      <c r="F334" s="157" t="s">
        <v>127</v>
      </c>
      <c r="G334" s="157"/>
    </row>
    <row r="335" spans="1:8" ht="15.75">
      <c r="A335" s="24" t="s">
        <v>113</v>
      </c>
      <c r="B335" s="24" t="s">
        <v>128</v>
      </c>
      <c r="C335" s="24" t="s">
        <v>129</v>
      </c>
      <c r="D335" s="24" t="s">
        <v>128</v>
      </c>
      <c r="E335" s="24" t="s">
        <v>129</v>
      </c>
      <c r="F335" s="24" t="s">
        <v>128</v>
      </c>
      <c r="G335" s="24" t="s">
        <v>129</v>
      </c>
    </row>
    <row r="336" spans="1:8">
      <c r="A336" s="24">
        <v>80</v>
      </c>
      <c r="B336" s="24">
        <v>66.5</v>
      </c>
      <c r="C336" s="24">
        <v>10</v>
      </c>
      <c r="D336" s="24">
        <v>44</v>
      </c>
      <c r="E336" s="24">
        <v>17.5</v>
      </c>
      <c r="F336" s="24">
        <v>71</v>
      </c>
      <c r="G336" s="24">
        <v>10</v>
      </c>
    </row>
    <row r="337" spans="1:8">
      <c r="A337" s="24">
        <v>104</v>
      </c>
      <c r="B337" s="24">
        <v>86.5</v>
      </c>
      <c r="C337" s="24">
        <v>8.5</v>
      </c>
      <c r="D337" s="24">
        <v>57</v>
      </c>
      <c r="E337" s="24">
        <v>14.8</v>
      </c>
      <c r="F337" s="24">
        <v>92.5</v>
      </c>
      <c r="G337" s="24">
        <v>8.5</v>
      </c>
    </row>
    <row r="338" spans="1:8">
      <c r="A338" s="24">
        <v>128</v>
      </c>
      <c r="B338" s="24">
        <v>106</v>
      </c>
      <c r="C338" s="24">
        <v>6.5</v>
      </c>
      <c r="D338" s="24">
        <v>70.5</v>
      </c>
      <c r="E338" s="24">
        <v>11.5</v>
      </c>
      <c r="F338" s="24">
        <v>113.5</v>
      </c>
      <c r="G338" s="24">
        <v>6.5</v>
      </c>
    </row>
    <row r="339" spans="1:8">
      <c r="A339" s="24">
        <v>157</v>
      </c>
      <c r="B339" s="24">
        <v>130.5</v>
      </c>
      <c r="C339" s="24">
        <v>5.2</v>
      </c>
      <c r="D339" s="24">
        <v>86.5</v>
      </c>
      <c r="E339" s="24">
        <v>9</v>
      </c>
      <c r="F339" s="24">
        <v>139.5</v>
      </c>
      <c r="G339" s="24">
        <v>5.2</v>
      </c>
    </row>
    <row r="341" spans="1:8">
      <c r="A341" s="158" t="s">
        <v>180</v>
      </c>
      <c r="B341" s="139"/>
      <c r="C341" s="139"/>
      <c r="D341" s="139"/>
      <c r="E341" s="139"/>
      <c r="F341" s="139"/>
      <c r="G341" s="139"/>
      <c r="H341" s="139"/>
    </row>
    <row r="342" spans="1:8">
      <c r="A342" s="23" t="s">
        <v>82</v>
      </c>
      <c r="B342" s="156"/>
      <c r="C342" s="156"/>
      <c r="D342" s="156"/>
      <c r="E342" s="156"/>
      <c r="F342" s="156"/>
      <c r="G342" s="156"/>
      <c r="H342" s="156"/>
    </row>
    <row r="343" spans="1:8" ht="13.5" customHeight="1">
      <c r="A343" s="24" t="s">
        <v>112</v>
      </c>
      <c r="B343" s="157" t="s">
        <v>114</v>
      </c>
      <c r="C343" s="157"/>
      <c r="D343" s="157"/>
      <c r="E343" s="157"/>
      <c r="F343" s="24" t="s">
        <v>115</v>
      </c>
      <c r="G343" s="157" t="s">
        <v>117</v>
      </c>
      <c r="H343" s="157"/>
    </row>
    <row r="344" spans="1:8" ht="15.75">
      <c r="A344" s="24" t="s">
        <v>113</v>
      </c>
      <c r="B344" s="24" t="s">
        <v>118</v>
      </c>
      <c r="C344" s="24" t="s">
        <v>185</v>
      </c>
      <c r="D344" s="24" t="s">
        <v>130</v>
      </c>
      <c r="E344" s="24" t="s">
        <v>121</v>
      </c>
      <c r="F344" s="24" t="s">
        <v>116</v>
      </c>
      <c r="G344" s="24" t="s">
        <v>124</v>
      </c>
      <c r="H344" s="24" t="s">
        <v>124</v>
      </c>
    </row>
    <row r="345" spans="1:8">
      <c r="A345" s="24">
        <v>80</v>
      </c>
      <c r="B345" s="24">
        <v>44</v>
      </c>
      <c r="C345" s="24">
        <v>47.5</v>
      </c>
      <c r="D345" s="24">
        <v>66.5</v>
      </c>
      <c r="E345" s="24">
        <v>69</v>
      </c>
      <c r="F345" s="24" t="s">
        <v>124</v>
      </c>
      <c r="G345" s="24" t="s">
        <v>124</v>
      </c>
      <c r="H345" s="24" t="s">
        <v>124</v>
      </c>
    </row>
    <row r="346" spans="1:8">
      <c r="A346" s="24">
        <v>104</v>
      </c>
      <c r="B346" s="24">
        <v>57</v>
      </c>
      <c r="C346" s="24">
        <v>62</v>
      </c>
      <c r="D346" s="24">
        <v>86.5</v>
      </c>
      <c r="E346" s="24">
        <v>89.5</v>
      </c>
      <c r="F346" s="24" t="s">
        <v>124</v>
      </c>
      <c r="G346" s="24" t="s">
        <v>124</v>
      </c>
      <c r="H346" s="24" t="s">
        <v>124</v>
      </c>
    </row>
    <row r="347" spans="1:8">
      <c r="A347" s="24">
        <v>128</v>
      </c>
      <c r="B347" s="24">
        <v>70.5</v>
      </c>
      <c r="C347" s="24">
        <v>76.5</v>
      </c>
      <c r="D347" s="24">
        <v>106</v>
      </c>
      <c r="E347" s="24">
        <v>110</v>
      </c>
      <c r="F347" s="24" t="s">
        <v>124</v>
      </c>
      <c r="G347" s="24" t="s">
        <v>124</v>
      </c>
      <c r="H347" s="24" t="s">
        <v>124</v>
      </c>
    </row>
    <row r="348" spans="1:8">
      <c r="A348" s="24">
        <v>157</v>
      </c>
      <c r="B348" s="24">
        <v>86.5</v>
      </c>
      <c r="C348" s="24">
        <v>93.5</v>
      </c>
      <c r="D348" s="24">
        <v>130.5</v>
      </c>
      <c r="E348" s="24">
        <v>135</v>
      </c>
      <c r="F348" s="24" t="s">
        <v>124</v>
      </c>
      <c r="G348" s="24" t="s">
        <v>124</v>
      </c>
      <c r="H348" s="24" t="s">
        <v>124</v>
      </c>
    </row>
    <row r="349" spans="1:8">
      <c r="A349" s="23" t="s">
        <v>81</v>
      </c>
      <c r="B349" s="156"/>
      <c r="C349" s="156"/>
      <c r="D349" s="156"/>
      <c r="E349" s="156"/>
      <c r="F349" s="156"/>
      <c r="G349" s="156"/>
    </row>
    <row r="350" spans="1:8" ht="13.5" customHeight="1">
      <c r="A350" s="24" t="s">
        <v>112</v>
      </c>
      <c r="B350" s="157" t="s">
        <v>126</v>
      </c>
      <c r="C350" s="157"/>
      <c r="D350" s="157" t="s">
        <v>125</v>
      </c>
      <c r="E350" s="157"/>
      <c r="F350" s="157" t="s">
        <v>127</v>
      </c>
      <c r="G350" s="157"/>
    </row>
    <row r="351" spans="1:8" ht="15.75">
      <c r="A351" s="24" t="s">
        <v>113</v>
      </c>
      <c r="B351" s="24" t="s">
        <v>128</v>
      </c>
      <c r="C351" s="24" t="s">
        <v>129</v>
      </c>
      <c r="D351" s="24" t="s">
        <v>128</v>
      </c>
      <c r="E351" s="24" t="s">
        <v>129</v>
      </c>
      <c r="F351" s="24" t="s">
        <v>128</v>
      </c>
      <c r="G351" s="24" t="s">
        <v>129</v>
      </c>
    </row>
    <row r="352" spans="1:8">
      <c r="A352" s="24">
        <v>80</v>
      </c>
      <c r="B352" s="24">
        <v>66.5</v>
      </c>
      <c r="C352" s="24">
        <v>9</v>
      </c>
      <c r="D352" s="24">
        <v>44</v>
      </c>
      <c r="E352" s="24">
        <v>15.5</v>
      </c>
      <c r="F352" s="24">
        <v>71</v>
      </c>
      <c r="G352" s="24">
        <v>9</v>
      </c>
    </row>
    <row r="353" spans="1:8">
      <c r="A353" s="24">
        <v>104</v>
      </c>
      <c r="B353" s="24">
        <v>86.5</v>
      </c>
      <c r="C353" s="24">
        <v>7</v>
      </c>
      <c r="D353" s="24">
        <v>57</v>
      </c>
      <c r="E353" s="24">
        <v>12</v>
      </c>
      <c r="F353" s="24">
        <v>92.5</v>
      </c>
      <c r="G353" s="24">
        <v>7</v>
      </c>
    </row>
    <row r="354" spans="1:8">
      <c r="A354" s="24">
        <v>128</v>
      </c>
      <c r="B354" s="24">
        <v>106</v>
      </c>
      <c r="C354" s="24">
        <v>5.5</v>
      </c>
      <c r="D354" s="24">
        <v>70.5</v>
      </c>
      <c r="E354" s="24">
        <v>9.5</v>
      </c>
      <c r="F354" s="24">
        <v>113.5</v>
      </c>
      <c r="G354" s="24">
        <v>5.5</v>
      </c>
    </row>
    <row r="356" spans="1:8" ht="17.25">
      <c r="A356" s="26" t="s">
        <v>186</v>
      </c>
    </row>
    <row r="357" spans="1:8">
      <c r="A357" s="27"/>
    </row>
    <row r="358" spans="1:8">
      <c r="A358" s="138" t="s">
        <v>187</v>
      </c>
      <c r="B358" s="139"/>
      <c r="C358" s="139"/>
      <c r="D358" s="139"/>
      <c r="E358" s="139"/>
      <c r="F358" s="139"/>
      <c r="G358" s="139"/>
      <c r="H358" s="139"/>
    </row>
    <row r="359" spans="1:8" ht="14.25" thickBot="1">
      <c r="A359" s="28" t="s">
        <v>82</v>
      </c>
      <c r="B359" s="140"/>
      <c r="C359" s="140"/>
      <c r="D359" s="140"/>
      <c r="E359" s="140"/>
      <c r="F359" s="140"/>
      <c r="G359" s="140"/>
      <c r="H359" s="140"/>
    </row>
    <row r="360" spans="1:8" ht="14.25" thickBot="1">
      <c r="A360" s="29" t="s">
        <v>112</v>
      </c>
      <c r="B360" s="141" t="s">
        <v>114</v>
      </c>
      <c r="C360" s="143"/>
      <c r="D360" s="143"/>
      <c r="E360" s="142"/>
      <c r="F360" s="29" t="s">
        <v>115</v>
      </c>
      <c r="G360" s="141" t="s">
        <v>117</v>
      </c>
      <c r="H360" s="142"/>
    </row>
    <row r="361" spans="1:8" ht="14.25" thickBot="1">
      <c r="A361" s="30" t="s">
        <v>196</v>
      </c>
      <c r="B361" s="31" t="s">
        <v>118</v>
      </c>
      <c r="C361" s="31" t="s">
        <v>120</v>
      </c>
      <c r="D361" s="31" t="s">
        <v>121</v>
      </c>
      <c r="E361" s="31" t="s">
        <v>124</v>
      </c>
      <c r="F361" s="30" t="s">
        <v>116</v>
      </c>
      <c r="G361" s="31" t="s">
        <v>158</v>
      </c>
      <c r="H361" s="31" t="s">
        <v>123</v>
      </c>
    </row>
    <row r="362" spans="1:8" ht="14.25" thickBot="1">
      <c r="A362" s="31">
        <v>64</v>
      </c>
      <c r="B362" s="31">
        <v>35</v>
      </c>
      <c r="C362" s="31" t="s">
        <v>134</v>
      </c>
      <c r="D362" s="31" t="s">
        <v>135</v>
      </c>
      <c r="E362" s="31" t="s">
        <v>124</v>
      </c>
      <c r="F362" s="31">
        <v>18</v>
      </c>
      <c r="G362" s="31">
        <v>500</v>
      </c>
      <c r="H362" s="31">
        <v>500</v>
      </c>
    </row>
    <row r="363" spans="1:8" ht="14.25" thickBot="1">
      <c r="A363" s="31">
        <v>69.900000000000006</v>
      </c>
      <c r="B363" s="31">
        <v>38.5</v>
      </c>
      <c r="C363" s="31" t="s">
        <v>197</v>
      </c>
      <c r="D363" s="31" t="s">
        <v>198</v>
      </c>
      <c r="E363" s="31" t="s">
        <v>124</v>
      </c>
      <c r="F363" s="31">
        <v>17</v>
      </c>
      <c r="G363" s="31">
        <v>500</v>
      </c>
      <c r="H363" s="31">
        <v>500</v>
      </c>
    </row>
    <row r="364" spans="1:8" ht="14.25" thickBot="1">
      <c r="A364" s="31">
        <v>72.3</v>
      </c>
      <c r="B364" s="31">
        <v>39.5</v>
      </c>
      <c r="C364" s="31" t="s">
        <v>137</v>
      </c>
      <c r="D364" s="31" t="s">
        <v>199</v>
      </c>
      <c r="E364" s="31" t="s">
        <v>124</v>
      </c>
      <c r="F364" s="31">
        <v>16</v>
      </c>
      <c r="G364" s="31">
        <v>500</v>
      </c>
      <c r="H364" s="31">
        <v>500</v>
      </c>
    </row>
    <row r="365" spans="1:8" ht="14.25" thickBot="1">
      <c r="A365" s="31">
        <v>79.099999999999994</v>
      </c>
      <c r="B365" s="31">
        <v>43.5</v>
      </c>
      <c r="C365" s="31" t="s">
        <v>200</v>
      </c>
      <c r="D365" s="31" t="s">
        <v>201</v>
      </c>
      <c r="E365" s="31" t="s">
        <v>124</v>
      </c>
      <c r="F365" s="31">
        <v>14</v>
      </c>
      <c r="G365" s="31">
        <v>500</v>
      </c>
      <c r="H365" s="31">
        <v>250</v>
      </c>
    </row>
    <row r="366" spans="1:8" ht="14.25" thickBot="1">
      <c r="A366" s="31">
        <v>84.9</v>
      </c>
      <c r="B366" s="31">
        <v>46.5</v>
      </c>
      <c r="C366" s="31" t="s">
        <v>202</v>
      </c>
      <c r="D366" s="31" t="s">
        <v>203</v>
      </c>
      <c r="E366" s="31" t="s">
        <v>124</v>
      </c>
      <c r="F366" s="31">
        <v>13</v>
      </c>
      <c r="G366" s="31">
        <v>500</v>
      </c>
      <c r="H366" s="31">
        <v>250</v>
      </c>
    </row>
    <row r="367" spans="1:8" ht="14.25" thickBot="1">
      <c r="A367" s="31">
        <v>104.7</v>
      </c>
      <c r="B367" s="31">
        <v>57.5</v>
      </c>
      <c r="C367" s="31" t="s">
        <v>204</v>
      </c>
      <c r="D367" s="31" t="s">
        <v>205</v>
      </c>
      <c r="E367" s="31" t="s">
        <v>124</v>
      </c>
      <c r="F367" s="31">
        <v>11</v>
      </c>
      <c r="G367" s="31">
        <v>250</v>
      </c>
      <c r="H367" s="31">
        <v>250</v>
      </c>
    </row>
    <row r="368" spans="1:8" ht="14.25" thickBot="1">
      <c r="A368" s="28" t="s">
        <v>81</v>
      </c>
      <c r="B368" s="144"/>
      <c r="C368" s="144"/>
      <c r="D368" s="144"/>
      <c r="E368" s="144"/>
      <c r="F368" s="144"/>
      <c r="G368" s="144"/>
    </row>
    <row r="369" spans="1:8" ht="14.25" thickBot="1">
      <c r="A369" s="29" t="s">
        <v>112</v>
      </c>
      <c r="B369" s="141" t="s">
        <v>125</v>
      </c>
      <c r="C369" s="142"/>
      <c r="D369" s="141" t="s">
        <v>126</v>
      </c>
      <c r="E369" s="142"/>
      <c r="F369" s="141" t="s">
        <v>127</v>
      </c>
      <c r="G369" s="142"/>
    </row>
    <row r="370" spans="1:8" ht="14.25" thickBot="1">
      <c r="A370" s="30" t="s">
        <v>196</v>
      </c>
      <c r="B370" s="31" t="s">
        <v>128</v>
      </c>
      <c r="C370" s="31" t="s">
        <v>129</v>
      </c>
      <c r="D370" s="31" t="s">
        <v>128</v>
      </c>
      <c r="E370" s="31" t="s">
        <v>129</v>
      </c>
      <c r="F370" s="31" t="s">
        <v>128</v>
      </c>
      <c r="G370" s="31" t="s">
        <v>129</v>
      </c>
    </row>
    <row r="371" spans="1:8" ht="14.25" thickBot="1">
      <c r="A371" s="31">
        <v>64</v>
      </c>
      <c r="B371" s="31">
        <v>35</v>
      </c>
      <c r="C371" s="31">
        <v>23.5</v>
      </c>
      <c r="D371" s="31">
        <v>53</v>
      </c>
      <c r="E371" s="31">
        <v>13.5</v>
      </c>
      <c r="F371" s="31">
        <v>57</v>
      </c>
      <c r="G371" s="31">
        <v>13.5</v>
      </c>
    </row>
    <row r="372" spans="1:8" ht="14.25" thickBot="1">
      <c r="A372" s="31">
        <v>69.900000000000006</v>
      </c>
      <c r="B372" s="31">
        <v>38.5</v>
      </c>
      <c r="C372" s="31">
        <v>22</v>
      </c>
      <c r="D372" s="31">
        <v>58</v>
      </c>
      <c r="E372" s="31">
        <v>12.7</v>
      </c>
      <c r="F372" s="31">
        <v>62</v>
      </c>
      <c r="G372" s="31">
        <v>12.7</v>
      </c>
    </row>
    <row r="373" spans="1:8" ht="14.25" thickBot="1">
      <c r="A373" s="31">
        <v>72.3</v>
      </c>
      <c r="B373" s="31">
        <v>39.5</v>
      </c>
      <c r="C373" s="31">
        <v>21.5</v>
      </c>
      <c r="D373" s="31">
        <v>60</v>
      </c>
      <c r="E373" s="31">
        <v>12.5</v>
      </c>
      <c r="F373" s="31">
        <v>64</v>
      </c>
      <c r="G373" s="31">
        <v>12.5</v>
      </c>
    </row>
    <row r="374" spans="1:8" ht="14.25" thickBot="1">
      <c r="A374" s="31">
        <v>79.099999999999994</v>
      </c>
      <c r="B374" s="31">
        <v>43.5</v>
      </c>
      <c r="C374" s="31">
        <v>18</v>
      </c>
      <c r="D374" s="31">
        <v>65.5</v>
      </c>
      <c r="E374" s="31">
        <v>10.5</v>
      </c>
      <c r="F374" s="31">
        <v>70</v>
      </c>
      <c r="G374" s="31">
        <v>10.5</v>
      </c>
    </row>
    <row r="375" spans="1:8" ht="14.25" thickBot="1">
      <c r="A375" s="31">
        <v>84.9</v>
      </c>
      <c r="B375" s="31">
        <v>46.5</v>
      </c>
      <c r="C375" s="31">
        <v>16.5</v>
      </c>
      <c r="D375" s="31">
        <v>70.5</v>
      </c>
      <c r="E375" s="31">
        <v>9.5</v>
      </c>
      <c r="F375" s="31">
        <v>75.5</v>
      </c>
      <c r="G375" s="31">
        <v>9.5</v>
      </c>
    </row>
    <row r="376" spans="1:8" ht="14.25" thickBot="1">
      <c r="A376" s="31">
        <v>104.7</v>
      </c>
      <c r="B376" s="31">
        <v>57.5</v>
      </c>
      <c r="C376" s="31">
        <v>12</v>
      </c>
      <c r="D376" s="31">
        <v>87</v>
      </c>
      <c r="E376" s="31">
        <v>6.9</v>
      </c>
      <c r="F376" s="31">
        <v>93</v>
      </c>
      <c r="G376" s="31">
        <v>6.9</v>
      </c>
    </row>
    <row r="377" spans="1:8">
      <c r="A377" s="32"/>
    </row>
    <row r="378" spans="1:8">
      <c r="A378" s="138" t="s">
        <v>188</v>
      </c>
      <c r="B378" s="139"/>
      <c r="C378" s="139"/>
      <c r="D378" s="139"/>
      <c r="E378" s="139"/>
      <c r="F378" s="139"/>
      <c r="G378" s="139"/>
      <c r="H378" s="139"/>
    </row>
    <row r="379" spans="1:8" ht="14.25" thickBot="1">
      <c r="A379" s="28" t="s">
        <v>82</v>
      </c>
      <c r="B379" s="140"/>
      <c r="C379" s="140"/>
      <c r="D379" s="140"/>
      <c r="E379" s="140"/>
      <c r="F379" s="140"/>
      <c r="G379" s="140"/>
      <c r="H379" s="140"/>
    </row>
    <row r="380" spans="1:8" ht="14.25" thickBot="1">
      <c r="A380" s="29" t="s">
        <v>112</v>
      </c>
      <c r="B380" s="141" t="s">
        <v>114</v>
      </c>
      <c r="C380" s="143"/>
      <c r="D380" s="143"/>
      <c r="E380" s="142"/>
      <c r="F380" s="29" t="s">
        <v>115</v>
      </c>
      <c r="G380" s="141" t="s">
        <v>117</v>
      </c>
      <c r="H380" s="142"/>
    </row>
    <row r="381" spans="1:8" ht="14.25" thickBot="1">
      <c r="A381" s="30" t="s">
        <v>196</v>
      </c>
      <c r="B381" s="31" t="s">
        <v>118</v>
      </c>
      <c r="C381" s="31" t="s">
        <v>182</v>
      </c>
      <c r="D381" s="31" t="s">
        <v>130</v>
      </c>
      <c r="E381" s="31" t="s">
        <v>124</v>
      </c>
      <c r="F381" s="30" t="s">
        <v>116</v>
      </c>
      <c r="G381" s="31" t="s">
        <v>158</v>
      </c>
      <c r="H381" s="31">
        <v>46</v>
      </c>
    </row>
    <row r="382" spans="1:8" ht="14.25" thickBot="1">
      <c r="A382" s="31">
        <v>64</v>
      </c>
      <c r="B382" s="31">
        <v>35</v>
      </c>
      <c r="C382" s="31">
        <v>55</v>
      </c>
      <c r="D382" s="31">
        <v>53</v>
      </c>
      <c r="E382" s="31" t="s">
        <v>124</v>
      </c>
      <c r="F382" s="31">
        <v>17</v>
      </c>
      <c r="G382" s="31">
        <v>500</v>
      </c>
      <c r="H382" s="31">
        <v>500</v>
      </c>
    </row>
    <row r="383" spans="1:8" ht="14.25" thickBot="1">
      <c r="A383" s="31">
        <v>69.900000000000006</v>
      </c>
      <c r="B383" s="31">
        <v>38.5</v>
      </c>
      <c r="C383" s="31">
        <v>60</v>
      </c>
      <c r="D383" s="31">
        <v>58</v>
      </c>
      <c r="E383" s="31" t="s">
        <v>124</v>
      </c>
      <c r="F383" s="31">
        <v>16</v>
      </c>
      <c r="G383" s="31">
        <v>500</v>
      </c>
      <c r="H383" s="31">
        <v>500</v>
      </c>
    </row>
    <row r="384" spans="1:8" ht="14.25" thickBot="1">
      <c r="A384" s="31">
        <v>72.3</v>
      </c>
      <c r="B384" s="31">
        <v>39.5</v>
      </c>
      <c r="C384" s="31">
        <v>62</v>
      </c>
      <c r="D384" s="31">
        <v>60</v>
      </c>
      <c r="E384" s="31" t="s">
        <v>124</v>
      </c>
      <c r="F384" s="31">
        <v>15</v>
      </c>
      <c r="G384" s="31">
        <v>500</v>
      </c>
      <c r="H384" s="31">
        <v>500</v>
      </c>
    </row>
    <row r="385" spans="1:8" ht="14.25" thickBot="1">
      <c r="A385" s="31">
        <v>79.099999999999994</v>
      </c>
      <c r="B385" s="31">
        <v>43.5</v>
      </c>
      <c r="C385" s="31">
        <v>68</v>
      </c>
      <c r="D385" s="31">
        <v>65.5</v>
      </c>
      <c r="E385" s="31" t="s">
        <v>124</v>
      </c>
      <c r="F385" s="31">
        <v>14</v>
      </c>
      <c r="G385" s="31">
        <v>500</v>
      </c>
      <c r="H385" s="31">
        <v>250</v>
      </c>
    </row>
    <row r="386" spans="1:8" ht="14.25" thickBot="1">
      <c r="A386" s="31">
        <v>104.7</v>
      </c>
      <c r="B386" s="31">
        <v>57.5</v>
      </c>
      <c r="C386" s="31">
        <v>90</v>
      </c>
      <c r="D386" s="31">
        <v>87</v>
      </c>
      <c r="E386" s="31" t="s">
        <v>124</v>
      </c>
      <c r="F386" s="31">
        <v>11</v>
      </c>
      <c r="G386" s="31">
        <v>250</v>
      </c>
      <c r="H386" s="31">
        <v>250</v>
      </c>
    </row>
    <row r="387" spans="1:8" ht="14.25" thickBot="1">
      <c r="A387" s="28" t="s">
        <v>81</v>
      </c>
      <c r="B387" s="144"/>
      <c r="C387" s="144"/>
      <c r="D387" s="144"/>
      <c r="E387" s="144"/>
      <c r="F387" s="144"/>
      <c r="G387" s="144"/>
    </row>
    <row r="388" spans="1:8" ht="14.25" thickBot="1">
      <c r="A388" s="29" t="s">
        <v>112</v>
      </c>
      <c r="B388" s="141" t="s">
        <v>125</v>
      </c>
      <c r="C388" s="142"/>
      <c r="D388" s="141" t="s">
        <v>126</v>
      </c>
      <c r="E388" s="142"/>
      <c r="F388" s="141" t="s">
        <v>127</v>
      </c>
      <c r="G388" s="142"/>
    </row>
    <row r="389" spans="1:8" ht="14.25" thickBot="1">
      <c r="A389" s="30" t="s">
        <v>196</v>
      </c>
      <c r="B389" s="31" t="s">
        <v>128</v>
      </c>
      <c r="C389" s="31" t="s">
        <v>129</v>
      </c>
      <c r="D389" s="31" t="s">
        <v>128</v>
      </c>
      <c r="E389" s="31" t="s">
        <v>129</v>
      </c>
      <c r="F389" s="31" t="s">
        <v>128</v>
      </c>
      <c r="G389" s="31" t="s">
        <v>129</v>
      </c>
    </row>
    <row r="390" spans="1:8" ht="14.25" thickBot="1">
      <c r="A390" s="31">
        <v>60.2</v>
      </c>
      <c r="B390" s="31">
        <v>33</v>
      </c>
      <c r="C390" s="31">
        <v>22.5</v>
      </c>
      <c r="D390" s="31">
        <v>50</v>
      </c>
      <c r="E390" s="31">
        <v>13</v>
      </c>
      <c r="F390" s="31">
        <v>53.5</v>
      </c>
      <c r="G390" s="31">
        <v>13</v>
      </c>
    </row>
    <row r="391" spans="1:8" ht="14.25" thickBot="1">
      <c r="A391" s="31">
        <v>64</v>
      </c>
      <c r="B391" s="31">
        <v>35</v>
      </c>
      <c r="C391" s="31">
        <v>19</v>
      </c>
      <c r="D391" s="31">
        <v>53</v>
      </c>
      <c r="E391" s="31">
        <v>11</v>
      </c>
      <c r="F391" s="31">
        <v>57</v>
      </c>
      <c r="G391" s="31">
        <v>11</v>
      </c>
    </row>
    <row r="392" spans="1:8" ht="14.25" thickBot="1">
      <c r="A392" s="31">
        <v>69.900000000000006</v>
      </c>
      <c r="B392" s="31">
        <v>38.5</v>
      </c>
      <c r="C392" s="31">
        <v>17.5</v>
      </c>
      <c r="D392" s="31">
        <v>58</v>
      </c>
      <c r="E392" s="31">
        <v>10</v>
      </c>
      <c r="F392" s="31">
        <v>62</v>
      </c>
      <c r="G392" s="31">
        <v>10</v>
      </c>
    </row>
    <row r="393" spans="1:8" ht="14.25" thickBot="1">
      <c r="A393" s="31">
        <v>72.3</v>
      </c>
      <c r="B393" s="31">
        <v>39.5</v>
      </c>
      <c r="C393" s="31">
        <v>17</v>
      </c>
      <c r="D393" s="31">
        <v>60</v>
      </c>
      <c r="E393" s="31">
        <v>9.8000000000000007</v>
      </c>
      <c r="F393" s="31">
        <v>64</v>
      </c>
      <c r="G393" s="31">
        <v>9.8000000000000007</v>
      </c>
    </row>
    <row r="394" spans="1:8" ht="14.25" thickBot="1">
      <c r="A394" s="31">
        <v>79.099999999999994</v>
      </c>
      <c r="B394" s="31">
        <v>43.5</v>
      </c>
      <c r="C394" s="31">
        <v>15.5</v>
      </c>
      <c r="D394" s="31">
        <v>65.5</v>
      </c>
      <c r="E394" s="31">
        <v>9</v>
      </c>
      <c r="F394" s="31">
        <v>70</v>
      </c>
      <c r="G394" s="31">
        <v>9</v>
      </c>
    </row>
    <row r="395" spans="1:8" ht="14.25" thickBot="1">
      <c r="A395" s="31">
        <v>104.7</v>
      </c>
      <c r="B395" s="31">
        <v>57.5</v>
      </c>
      <c r="C395" s="31">
        <v>12</v>
      </c>
      <c r="D395" s="31">
        <v>87</v>
      </c>
      <c r="E395" s="31">
        <v>7</v>
      </c>
      <c r="F395" s="31">
        <v>93</v>
      </c>
      <c r="G395" s="31">
        <v>7</v>
      </c>
    </row>
    <row r="396" spans="1:8">
      <c r="A396" s="32"/>
    </row>
    <row r="397" spans="1:8">
      <c r="A397" s="138" t="s">
        <v>189</v>
      </c>
      <c r="B397" s="139"/>
      <c r="C397" s="139"/>
      <c r="D397" s="139"/>
      <c r="E397" s="139"/>
      <c r="F397" s="139"/>
      <c r="G397" s="139"/>
      <c r="H397" s="139"/>
    </row>
    <row r="398" spans="1:8" ht="14.25" thickBot="1">
      <c r="A398" s="28" t="s">
        <v>82</v>
      </c>
      <c r="B398" s="140"/>
      <c r="C398" s="140"/>
      <c r="D398" s="140"/>
      <c r="E398" s="140"/>
      <c r="F398" s="140"/>
      <c r="G398" s="140"/>
      <c r="H398" s="140"/>
    </row>
    <row r="399" spans="1:8" ht="14.25" thickBot="1">
      <c r="A399" s="29" t="s">
        <v>112</v>
      </c>
      <c r="B399" s="141" t="s">
        <v>114</v>
      </c>
      <c r="C399" s="143"/>
      <c r="D399" s="143"/>
      <c r="E399" s="142"/>
      <c r="F399" s="29" t="s">
        <v>115</v>
      </c>
      <c r="G399" s="141" t="s">
        <v>117</v>
      </c>
      <c r="H399" s="142"/>
    </row>
    <row r="400" spans="1:8" ht="14.25" thickBot="1">
      <c r="A400" s="30" t="s">
        <v>196</v>
      </c>
      <c r="B400" s="31" t="s">
        <v>118</v>
      </c>
      <c r="C400" s="31" t="s">
        <v>119</v>
      </c>
      <c r="D400" s="31" t="s">
        <v>120</v>
      </c>
      <c r="E400" s="31" t="s">
        <v>121</v>
      </c>
      <c r="F400" s="30" t="s">
        <v>116</v>
      </c>
      <c r="G400" s="31" t="s">
        <v>122</v>
      </c>
      <c r="H400" s="31" t="s">
        <v>123</v>
      </c>
    </row>
    <row r="401" spans="1:8" ht="14.25" thickBot="1">
      <c r="A401" s="31">
        <v>64</v>
      </c>
      <c r="B401" s="31">
        <v>35</v>
      </c>
      <c r="C401" s="31">
        <v>38</v>
      </c>
      <c r="D401" s="31">
        <v>53</v>
      </c>
      <c r="E401" s="31">
        <v>55</v>
      </c>
      <c r="F401" s="31">
        <v>16</v>
      </c>
      <c r="G401" s="31">
        <v>500</v>
      </c>
      <c r="H401" s="31">
        <v>500</v>
      </c>
    </row>
    <row r="402" spans="1:8" ht="14.25" thickBot="1">
      <c r="A402" s="31">
        <v>72.400000000000006</v>
      </c>
      <c r="B402" s="31">
        <v>40</v>
      </c>
      <c r="C402" s="31" t="s">
        <v>124</v>
      </c>
      <c r="D402" s="31">
        <v>60</v>
      </c>
      <c r="E402" s="31">
        <v>62</v>
      </c>
      <c r="F402" s="31">
        <v>15</v>
      </c>
      <c r="G402" s="31">
        <v>500</v>
      </c>
      <c r="H402" s="31">
        <v>500</v>
      </c>
    </row>
    <row r="403" spans="1:8" ht="14.25" thickBot="1">
      <c r="A403" s="31">
        <v>81.400000000000006</v>
      </c>
      <c r="B403" s="31">
        <v>44.5</v>
      </c>
      <c r="C403" s="31">
        <v>48.5</v>
      </c>
      <c r="D403" s="31">
        <v>67.5</v>
      </c>
      <c r="E403" s="31">
        <v>70</v>
      </c>
      <c r="F403" s="31">
        <v>12</v>
      </c>
      <c r="G403" s="31">
        <v>500</v>
      </c>
      <c r="H403" s="31">
        <v>250</v>
      </c>
    </row>
    <row r="404" spans="1:8" ht="14.25" thickBot="1">
      <c r="A404" s="31">
        <v>104.7</v>
      </c>
      <c r="B404" s="31">
        <v>57.5</v>
      </c>
      <c r="C404" s="31">
        <v>62.5</v>
      </c>
      <c r="D404" s="31" t="s">
        <v>124</v>
      </c>
      <c r="E404" s="31">
        <v>90</v>
      </c>
      <c r="F404" s="31">
        <v>10</v>
      </c>
      <c r="G404" s="31">
        <v>250</v>
      </c>
      <c r="H404" s="31">
        <v>250</v>
      </c>
    </row>
    <row r="405" spans="1:8" ht="14.25" thickBot="1">
      <c r="A405" s="28" t="s">
        <v>81</v>
      </c>
      <c r="B405" s="144"/>
      <c r="C405" s="144"/>
      <c r="D405" s="144"/>
      <c r="E405" s="144"/>
      <c r="F405" s="144"/>
      <c r="G405" s="144"/>
    </row>
    <row r="406" spans="1:8" ht="14.25" thickBot="1">
      <c r="A406" s="29" t="s">
        <v>112</v>
      </c>
      <c r="B406" s="141" t="s">
        <v>125</v>
      </c>
      <c r="C406" s="142"/>
      <c r="D406" s="141" t="s">
        <v>126</v>
      </c>
      <c r="E406" s="142"/>
      <c r="F406" s="141" t="s">
        <v>127</v>
      </c>
      <c r="G406" s="142"/>
    </row>
    <row r="407" spans="1:8" ht="14.25" thickBot="1">
      <c r="A407" s="30" t="s">
        <v>196</v>
      </c>
      <c r="B407" s="31" t="s">
        <v>128</v>
      </c>
      <c r="C407" s="31" t="s">
        <v>129</v>
      </c>
      <c r="D407" s="31" t="s">
        <v>128</v>
      </c>
      <c r="E407" s="31" t="s">
        <v>129</v>
      </c>
      <c r="F407" s="31" t="s">
        <v>128</v>
      </c>
      <c r="G407" s="31" t="s">
        <v>129</v>
      </c>
    </row>
    <row r="408" spans="1:8" ht="14.25" thickBot="1">
      <c r="A408" s="31">
        <v>64</v>
      </c>
      <c r="B408" s="31">
        <v>35</v>
      </c>
      <c r="C408" s="31">
        <v>20</v>
      </c>
      <c r="D408" s="31">
        <v>53</v>
      </c>
      <c r="E408" s="31">
        <v>11.5</v>
      </c>
      <c r="F408" s="31">
        <v>57</v>
      </c>
      <c r="G408" s="31">
        <v>11.5</v>
      </c>
    </row>
    <row r="409" spans="1:8" ht="14.25" thickBot="1">
      <c r="A409" s="31">
        <v>72.400000000000006</v>
      </c>
      <c r="B409" s="31">
        <v>40</v>
      </c>
      <c r="C409" s="31">
        <v>17.5</v>
      </c>
      <c r="D409" s="31">
        <v>60</v>
      </c>
      <c r="E409" s="31">
        <v>10</v>
      </c>
      <c r="F409" s="31">
        <v>64</v>
      </c>
      <c r="G409" s="31">
        <v>10</v>
      </c>
    </row>
    <row r="410" spans="1:8" ht="14.25" thickBot="1">
      <c r="A410" s="31">
        <v>81.400000000000006</v>
      </c>
      <c r="B410" s="31">
        <v>44.5</v>
      </c>
      <c r="C410" s="31">
        <v>14.8</v>
      </c>
      <c r="D410" s="31">
        <v>67.5</v>
      </c>
      <c r="E410" s="31">
        <v>8.5</v>
      </c>
      <c r="F410" s="31">
        <v>72</v>
      </c>
      <c r="G410" s="31">
        <v>8.5</v>
      </c>
    </row>
    <row r="411" spans="1:8" ht="14.25" thickBot="1">
      <c r="A411" s="31">
        <v>104.7</v>
      </c>
      <c r="B411" s="31">
        <v>57.5</v>
      </c>
      <c r="C411" s="31">
        <v>10.5</v>
      </c>
      <c r="D411" s="31">
        <v>87</v>
      </c>
      <c r="E411" s="31">
        <v>6</v>
      </c>
      <c r="F411" s="31" t="s">
        <v>124</v>
      </c>
      <c r="G411" s="31" t="s">
        <v>124</v>
      </c>
    </row>
    <row r="412" spans="1:8">
      <c r="A412" s="32"/>
    </row>
    <row r="413" spans="1:8">
      <c r="A413" s="138" t="s">
        <v>190</v>
      </c>
      <c r="B413" s="139"/>
      <c r="C413" s="139"/>
      <c r="D413" s="139"/>
      <c r="E413" s="139"/>
      <c r="F413" s="139"/>
      <c r="G413" s="139"/>
      <c r="H413" s="139"/>
    </row>
    <row r="414" spans="1:8" ht="14.25" thickBot="1">
      <c r="A414" s="28" t="s">
        <v>82</v>
      </c>
      <c r="B414" s="140"/>
      <c r="C414" s="140"/>
      <c r="D414" s="140"/>
      <c r="E414" s="140"/>
      <c r="F414" s="140"/>
      <c r="G414" s="140"/>
      <c r="H414" s="140"/>
    </row>
    <row r="415" spans="1:8" ht="14.25" thickBot="1">
      <c r="A415" s="29" t="s">
        <v>112</v>
      </c>
      <c r="B415" s="141" t="s">
        <v>114</v>
      </c>
      <c r="C415" s="143"/>
      <c r="D415" s="143"/>
      <c r="E415" s="142"/>
      <c r="F415" s="29" t="s">
        <v>115</v>
      </c>
      <c r="G415" s="141" t="s">
        <v>117</v>
      </c>
      <c r="H415" s="142"/>
    </row>
    <row r="416" spans="1:8" ht="14.25" thickBot="1">
      <c r="A416" s="30" t="s">
        <v>196</v>
      </c>
      <c r="B416" s="31" t="s">
        <v>181</v>
      </c>
      <c r="C416" s="31" t="s">
        <v>130</v>
      </c>
      <c r="D416" s="31" t="s">
        <v>124</v>
      </c>
      <c r="E416" s="31" t="s">
        <v>124</v>
      </c>
      <c r="F416" s="30" t="s">
        <v>116</v>
      </c>
      <c r="G416" s="31" t="s">
        <v>158</v>
      </c>
      <c r="H416" s="31" t="s">
        <v>169</v>
      </c>
    </row>
    <row r="417" spans="1:8" ht="14.25" thickBot="1">
      <c r="A417" s="31">
        <v>60</v>
      </c>
      <c r="B417" s="31">
        <v>33</v>
      </c>
      <c r="C417" s="31">
        <v>50</v>
      </c>
      <c r="D417" s="31" t="s">
        <v>124</v>
      </c>
      <c r="E417" s="31" t="s">
        <v>124</v>
      </c>
      <c r="F417" s="31">
        <v>18</v>
      </c>
      <c r="G417" s="31">
        <v>500</v>
      </c>
      <c r="H417" s="31">
        <v>500</v>
      </c>
    </row>
    <row r="418" spans="1:8" ht="14.25" thickBot="1">
      <c r="A418" s="31">
        <v>63</v>
      </c>
      <c r="B418" s="31">
        <v>34.5</v>
      </c>
      <c r="C418" s="31">
        <v>52</v>
      </c>
      <c r="D418" s="31" t="s">
        <v>124</v>
      </c>
      <c r="E418" s="31" t="s">
        <v>124</v>
      </c>
      <c r="F418" s="31">
        <v>18</v>
      </c>
      <c r="G418" s="31">
        <v>500</v>
      </c>
      <c r="H418" s="31">
        <v>500</v>
      </c>
    </row>
    <row r="419" spans="1:8" ht="14.25" thickBot="1">
      <c r="A419" s="31">
        <v>69.900000000000006</v>
      </c>
      <c r="B419" s="31">
        <v>38.5</v>
      </c>
      <c r="C419" s="31">
        <v>58</v>
      </c>
      <c r="D419" s="31" t="s">
        <v>124</v>
      </c>
      <c r="E419" s="31" t="s">
        <v>124</v>
      </c>
      <c r="F419" s="31">
        <v>16</v>
      </c>
      <c r="G419" s="31">
        <v>500</v>
      </c>
      <c r="H419" s="31">
        <v>500</v>
      </c>
    </row>
    <row r="420" spans="1:8" ht="14.25" thickBot="1">
      <c r="A420" s="31">
        <v>77</v>
      </c>
      <c r="B420" s="31">
        <v>42.5</v>
      </c>
      <c r="C420" s="31">
        <v>64</v>
      </c>
      <c r="D420" s="31" t="s">
        <v>124</v>
      </c>
      <c r="E420" s="31" t="s">
        <v>124</v>
      </c>
      <c r="F420" s="31">
        <v>14</v>
      </c>
      <c r="G420" s="31">
        <v>500</v>
      </c>
      <c r="H420" s="31">
        <v>250</v>
      </c>
    </row>
    <row r="421" spans="1:8" ht="14.25" thickBot="1">
      <c r="A421" s="28" t="s">
        <v>81</v>
      </c>
      <c r="B421" s="144"/>
      <c r="C421" s="144"/>
      <c r="D421" s="144"/>
      <c r="E421" s="144"/>
      <c r="F421" s="144"/>
      <c r="G421" s="144"/>
    </row>
    <row r="422" spans="1:8" ht="14.25" thickBot="1">
      <c r="A422" s="29" t="s">
        <v>112</v>
      </c>
      <c r="B422" s="141" t="s">
        <v>125</v>
      </c>
      <c r="C422" s="142"/>
      <c r="D422" s="141" t="s">
        <v>126</v>
      </c>
      <c r="E422" s="142"/>
      <c r="F422" s="141" t="s">
        <v>124</v>
      </c>
      <c r="G422" s="142"/>
    </row>
    <row r="423" spans="1:8" ht="14.25" thickBot="1">
      <c r="A423" s="30" t="s">
        <v>196</v>
      </c>
      <c r="B423" s="31" t="s">
        <v>128</v>
      </c>
      <c r="C423" s="31" t="s">
        <v>129</v>
      </c>
      <c r="D423" s="31" t="s">
        <v>128</v>
      </c>
      <c r="E423" s="31" t="s">
        <v>129</v>
      </c>
      <c r="F423" s="31" t="s">
        <v>128</v>
      </c>
      <c r="G423" s="31" t="s">
        <v>129</v>
      </c>
    </row>
    <row r="424" spans="1:8" ht="14.25" thickBot="1">
      <c r="A424" s="31">
        <v>60</v>
      </c>
      <c r="B424" s="31">
        <v>33</v>
      </c>
      <c r="C424" s="31">
        <v>25</v>
      </c>
      <c r="D424" s="31">
        <v>50</v>
      </c>
      <c r="E424" s="31">
        <v>14.4</v>
      </c>
      <c r="F424" s="31" t="s">
        <v>124</v>
      </c>
      <c r="G424" s="31" t="s">
        <v>124</v>
      </c>
    </row>
    <row r="425" spans="1:8" ht="14.25" thickBot="1">
      <c r="A425" s="31">
        <v>63</v>
      </c>
      <c r="B425" s="31">
        <v>34.5</v>
      </c>
      <c r="C425" s="31">
        <v>23.5</v>
      </c>
      <c r="D425" s="31">
        <v>52</v>
      </c>
      <c r="E425" s="31">
        <v>13.5</v>
      </c>
      <c r="F425" s="31" t="s">
        <v>124</v>
      </c>
      <c r="G425" s="31" t="s">
        <v>124</v>
      </c>
    </row>
    <row r="426" spans="1:8" ht="14.25" thickBot="1">
      <c r="A426" s="31">
        <v>69.900000000000006</v>
      </c>
      <c r="B426" s="31">
        <v>38.5</v>
      </c>
      <c r="C426" s="31">
        <v>21</v>
      </c>
      <c r="D426" s="31">
        <v>58</v>
      </c>
      <c r="E426" s="31">
        <v>12</v>
      </c>
      <c r="F426" s="31" t="s">
        <v>124</v>
      </c>
      <c r="G426" s="31" t="s">
        <v>124</v>
      </c>
    </row>
    <row r="427" spans="1:8" ht="14.25" thickBot="1">
      <c r="A427" s="31">
        <v>77</v>
      </c>
      <c r="B427" s="31">
        <v>42.5</v>
      </c>
      <c r="C427" s="31">
        <v>19</v>
      </c>
      <c r="D427" s="31">
        <v>64</v>
      </c>
      <c r="E427" s="31">
        <v>11</v>
      </c>
      <c r="F427" s="31" t="s">
        <v>124</v>
      </c>
      <c r="G427" s="31" t="s">
        <v>124</v>
      </c>
    </row>
    <row r="428" spans="1:8">
      <c r="A428" s="32"/>
    </row>
    <row r="429" spans="1:8">
      <c r="A429" s="138" t="s">
        <v>191</v>
      </c>
      <c r="B429" s="139"/>
      <c r="C429" s="139"/>
      <c r="D429" s="139"/>
      <c r="E429" s="139"/>
      <c r="F429" s="139"/>
      <c r="G429" s="139"/>
      <c r="H429" s="139"/>
    </row>
    <row r="430" spans="1:8" ht="14.25" thickBot="1">
      <c r="A430" s="28" t="s">
        <v>82</v>
      </c>
      <c r="B430" s="140"/>
      <c r="C430" s="140"/>
      <c r="D430" s="140"/>
      <c r="E430" s="140"/>
      <c r="F430" s="140"/>
      <c r="G430" s="140"/>
      <c r="H430" s="140"/>
    </row>
    <row r="431" spans="1:8" ht="14.25" thickBot="1">
      <c r="A431" s="29" t="s">
        <v>112</v>
      </c>
      <c r="B431" s="141" t="s">
        <v>114</v>
      </c>
      <c r="C431" s="143"/>
      <c r="D431" s="143"/>
      <c r="E431" s="142"/>
      <c r="F431" s="29" t="s">
        <v>115</v>
      </c>
      <c r="G431" s="141" t="s">
        <v>117</v>
      </c>
      <c r="H431" s="142"/>
    </row>
    <row r="432" spans="1:8" ht="14.25" thickBot="1">
      <c r="A432" s="30" t="s">
        <v>196</v>
      </c>
      <c r="B432" s="31" t="s">
        <v>181</v>
      </c>
      <c r="C432" s="31" t="s">
        <v>130</v>
      </c>
      <c r="D432" s="31" t="s">
        <v>124</v>
      </c>
      <c r="E432" s="31" t="s">
        <v>124</v>
      </c>
      <c r="F432" s="30" t="s">
        <v>116</v>
      </c>
      <c r="G432" s="31" t="s">
        <v>158</v>
      </c>
      <c r="H432" s="31" t="s">
        <v>169</v>
      </c>
    </row>
    <row r="433" spans="1:8" ht="14.25" thickBot="1">
      <c r="A433" s="31">
        <v>64</v>
      </c>
      <c r="B433" s="31">
        <v>35</v>
      </c>
      <c r="C433" s="31">
        <v>53</v>
      </c>
      <c r="D433" s="31" t="s">
        <v>124</v>
      </c>
      <c r="E433" s="31" t="s">
        <v>124</v>
      </c>
      <c r="F433" s="31">
        <v>16</v>
      </c>
      <c r="G433" s="31">
        <v>500</v>
      </c>
      <c r="H433" s="31">
        <v>500</v>
      </c>
    </row>
    <row r="434" spans="1:8" ht="14.25" thickBot="1">
      <c r="A434" s="31">
        <v>70</v>
      </c>
      <c r="B434" s="31">
        <v>38.5</v>
      </c>
      <c r="C434" s="31">
        <v>58</v>
      </c>
      <c r="D434" s="31" t="s">
        <v>124</v>
      </c>
      <c r="E434" s="31" t="s">
        <v>124</v>
      </c>
      <c r="F434" s="31">
        <v>16</v>
      </c>
      <c r="G434" s="31">
        <v>500</v>
      </c>
      <c r="H434" s="31">
        <v>500</v>
      </c>
    </row>
    <row r="435" spans="1:8" ht="14.25" thickBot="1">
      <c r="A435" s="28" t="s">
        <v>81</v>
      </c>
      <c r="B435" s="144"/>
      <c r="C435" s="144"/>
      <c r="D435" s="144"/>
      <c r="E435" s="144"/>
      <c r="F435" s="144"/>
      <c r="G435" s="144"/>
    </row>
    <row r="436" spans="1:8" ht="14.25" thickBot="1">
      <c r="A436" s="29" t="s">
        <v>112</v>
      </c>
      <c r="B436" s="141" t="s">
        <v>125</v>
      </c>
      <c r="C436" s="142"/>
      <c r="D436" s="141" t="s">
        <v>126</v>
      </c>
      <c r="E436" s="142"/>
      <c r="F436" s="141" t="s">
        <v>124</v>
      </c>
      <c r="G436" s="142"/>
    </row>
    <row r="437" spans="1:8" ht="14.25" thickBot="1">
      <c r="A437" s="30" t="s">
        <v>196</v>
      </c>
      <c r="B437" s="31" t="s">
        <v>128</v>
      </c>
      <c r="C437" s="31" t="s">
        <v>129</v>
      </c>
      <c r="D437" s="31" t="s">
        <v>128</v>
      </c>
      <c r="E437" s="31" t="s">
        <v>129</v>
      </c>
      <c r="F437" s="31" t="s">
        <v>128</v>
      </c>
      <c r="G437" s="31" t="s">
        <v>129</v>
      </c>
    </row>
    <row r="438" spans="1:8" ht="14.25" thickBot="1">
      <c r="A438" s="31">
        <v>64</v>
      </c>
      <c r="B438" s="31">
        <v>35</v>
      </c>
      <c r="C438" s="31">
        <v>21</v>
      </c>
      <c r="D438" s="31">
        <v>53</v>
      </c>
      <c r="E438" s="31">
        <v>12</v>
      </c>
      <c r="F438" s="31" t="s">
        <v>124</v>
      </c>
      <c r="G438" s="31" t="s">
        <v>124</v>
      </c>
    </row>
    <row r="439" spans="1:8" ht="14.25" thickBot="1">
      <c r="A439" s="31">
        <v>70</v>
      </c>
      <c r="B439" s="31">
        <v>38.5</v>
      </c>
      <c r="C439" s="31">
        <v>18</v>
      </c>
      <c r="D439" s="31">
        <v>58</v>
      </c>
      <c r="E439" s="31">
        <v>10.4</v>
      </c>
      <c r="F439" s="31" t="s">
        <v>124</v>
      </c>
      <c r="G439" s="31" t="s">
        <v>124</v>
      </c>
    </row>
    <row r="440" spans="1:8">
      <c r="A440" s="32"/>
    </row>
    <row r="441" spans="1:8">
      <c r="A441" s="138" t="s">
        <v>192</v>
      </c>
      <c r="B441" s="139"/>
      <c r="C441" s="139"/>
      <c r="D441" s="139"/>
      <c r="E441" s="139"/>
      <c r="F441" s="139"/>
      <c r="G441" s="139"/>
      <c r="H441" s="139"/>
    </row>
    <row r="442" spans="1:8" ht="14.25" thickBot="1">
      <c r="A442" s="28" t="s">
        <v>82</v>
      </c>
      <c r="B442" s="140"/>
      <c r="C442" s="140"/>
      <c r="D442" s="140"/>
      <c r="E442" s="140"/>
      <c r="F442" s="140"/>
      <c r="G442" s="140"/>
      <c r="H442" s="140"/>
    </row>
    <row r="443" spans="1:8" ht="14.25" thickBot="1">
      <c r="A443" s="29" t="s">
        <v>112</v>
      </c>
      <c r="B443" s="141" t="s">
        <v>114</v>
      </c>
      <c r="C443" s="143"/>
      <c r="D443" s="143"/>
      <c r="E443" s="142"/>
      <c r="F443" s="29" t="s">
        <v>115</v>
      </c>
      <c r="G443" s="141" t="s">
        <v>117</v>
      </c>
      <c r="H443" s="142"/>
    </row>
    <row r="444" spans="1:8" ht="14.25" thickBot="1">
      <c r="A444" s="30" t="s">
        <v>196</v>
      </c>
      <c r="B444" s="31" t="s">
        <v>181</v>
      </c>
      <c r="C444" s="31" t="s">
        <v>130</v>
      </c>
      <c r="D444" s="31" t="s">
        <v>124</v>
      </c>
      <c r="E444" s="31" t="s">
        <v>124</v>
      </c>
      <c r="F444" s="30" t="s">
        <v>116</v>
      </c>
      <c r="G444" s="31" t="s">
        <v>158</v>
      </c>
      <c r="H444" s="31" t="s">
        <v>169</v>
      </c>
    </row>
    <row r="445" spans="1:8" ht="14.25" thickBot="1">
      <c r="A445" s="31">
        <v>60</v>
      </c>
      <c r="B445" s="31">
        <v>33</v>
      </c>
      <c r="C445" s="31">
        <v>50</v>
      </c>
      <c r="D445" s="31" t="s">
        <v>124</v>
      </c>
      <c r="E445" s="31" t="s">
        <v>124</v>
      </c>
      <c r="F445" s="31">
        <v>18</v>
      </c>
      <c r="G445" s="31">
        <v>500</v>
      </c>
      <c r="H445" s="31">
        <v>500</v>
      </c>
    </row>
    <row r="446" spans="1:8" ht="14.25" thickBot="1">
      <c r="A446" s="31">
        <v>64</v>
      </c>
      <c r="B446" s="31">
        <v>35</v>
      </c>
      <c r="C446" s="31">
        <v>53</v>
      </c>
      <c r="D446" s="31" t="s">
        <v>124</v>
      </c>
      <c r="E446" s="31" t="s">
        <v>124</v>
      </c>
      <c r="F446" s="31">
        <v>17</v>
      </c>
      <c r="G446" s="31">
        <v>500</v>
      </c>
      <c r="H446" s="31">
        <v>500</v>
      </c>
    </row>
    <row r="447" spans="1:8" ht="14.25" thickBot="1">
      <c r="A447" s="31">
        <v>68</v>
      </c>
      <c r="B447" s="31">
        <v>37.5</v>
      </c>
      <c r="C447" s="31">
        <v>56.5</v>
      </c>
      <c r="D447" s="31" t="s">
        <v>124</v>
      </c>
      <c r="E447" s="31" t="s">
        <v>124</v>
      </c>
      <c r="F447" s="31">
        <v>17</v>
      </c>
      <c r="G447" s="31">
        <v>500</v>
      </c>
      <c r="H447" s="31">
        <v>500</v>
      </c>
    </row>
    <row r="448" spans="1:8" ht="14.25" thickBot="1">
      <c r="A448" s="28" t="s">
        <v>81</v>
      </c>
      <c r="B448" s="144"/>
      <c r="C448" s="144"/>
      <c r="D448" s="144"/>
      <c r="E448" s="144"/>
      <c r="F448" s="144"/>
      <c r="G448" s="144"/>
    </row>
    <row r="449" spans="1:8" ht="14.25" thickBot="1">
      <c r="A449" s="29" t="s">
        <v>112</v>
      </c>
      <c r="B449" s="141" t="s">
        <v>125</v>
      </c>
      <c r="C449" s="142"/>
      <c r="D449" s="141" t="s">
        <v>126</v>
      </c>
      <c r="E449" s="142"/>
      <c r="F449" s="141" t="s">
        <v>124</v>
      </c>
      <c r="G449" s="142"/>
    </row>
    <row r="450" spans="1:8" ht="14.25" thickBot="1">
      <c r="A450" s="30" t="s">
        <v>196</v>
      </c>
      <c r="B450" s="31" t="s">
        <v>128</v>
      </c>
      <c r="C450" s="31" t="s">
        <v>129</v>
      </c>
      <c r="D450" s="31" t="s">
        <v>128</v>
      </c>
      <c r="E450" s="31" t="s">
        <v>129</v>
      </c>
      <c r="F450" s="31" t="s">
        <v>128</v>
      </c>
      <c r="G450" s="31" t="s">
        <v>129</v>
      </c>
    </row>
    <row r="451" spans="1:8" ht="14.25" thickBot="1">
      <c r="A451" s="31">
        <v>60</v>
      </c>
      <c r="B451" s="31">
        <v>33</v>
      </c>
      <c r="C451" s="31">
        <v>22.5</v>
      </c>
      <c r="D451" s="31">
        <v>50</v>
      </c>
      <c r="E451" s="31">
        <v>13</v>
      </c>
      <c r="F451" s="31" t="s">
        <v>124</v>
      </c>
      <c r="G451" s="31" t="s">
        <v>124</v>
      </c>
    </row>
    <row r="452" spans="1:8" ht="14.25" thickBot="1">
      <c r="A452" s="31">
        <v>64</v>
      </c>
      <c r="B452" s="31">
        <v>35</v>
      </c>
      <c r="C452" s="31">
        <v>19</v>
      </c>
      <c r="D452" s="31">
        <v>53</v>
      </c>
      <c r="E452" s="31">
        <v>11</v>
      </c>
      <c r="F452" s="31" t="s">
        <v>124</v>
      </c>
      <c r="G452" s="31" t="s">
        <v>124</v>
      </c>
    </row>
    <row r="453" spans="1:8" ht="14.25" thickBot="1">
      <c r="A453" s="31">
        <v>68</v>
      </c>
      <c r="B453" s="31">
        <v>37.5</v>
      </c>
      <c r="C453" s="31">
        <v>18.5</v>
      </c>
      <c r="D453" s="31">
        <v>56.5</v>
      </c>
      <c r="E453" s="31">
        <v>10.6</v>
      </c>
      <c r="F453" s="31" t="s">
        <v>124</v>
      </c>
      <c r="G453" s="31" t="s">
        <v>124</v>
      </c>
    </row>
    <row r="454" spans="1:8">
      <c r="A454" s="32"/>
    </row>
    <row r="455" spans="1:8">
      <c r="A455" s="138" t="s">
        <v>193</v>
      </c>
      <c r="B455" s="139"/>
      <c r="C455" s="139"/>
      <c r="D455" s="139"/>
      <c r="E455" s="139"/>
      <c r="F455" s="139"/>
      <c r="G455" s="139"/>
      <c r="H455" s="139"/>
    </row>
    <row r="456" spans="1:8" ht="14.25" thickBot="1">
      <c r="A456" s="28" t="s">
        <v>82</v>
      </c>
      <c r="B456" s="140"/>
      <c r="C456" s="140"/>
      <c r="D456" s="140"/>
      <c r="E456" s="140"/>
      <c r="F456" s="140"/>
      <c r="G456" s="140"/>
      <c r="H456" s="140"/>
    </row>
    <row r="457" spans="1:8" ht="14.25" thickBot="1">
      <c r="A457" s="29" t="s">
        <v>112</v>
      </c>
      <c r="B457" s="141" t="s">
        <v>114</v>
      </c>
      <c r="C457" s="143"/>
      <c r="D457" s="143"/>
      <c r="E457" s="142"/>
      <c r="F457" s="29" t="s">
        <v>115</v>
      </c>
      <c r="G457" s="141" t="s">
        <v>117</v>
      </c>
      <c r="H457" s="142"/>
    </row>
    <row r="458" spans="1:8" ht="14.25" thickBot="1">
      <c r="A458" s="30" t="s">
        <v>196</v>
      </c>
      <c r="B458" s="31" t="s">
        <v>118</v>
      </c>
      <c r="C458" s="31" t="s">
        <v>121</v>
      </c>
      <c r="D458" s="31" t="s">
        <v>124</v>
      </c>
      <c r="E458" s="31" t="s">
        <v>124</v>
      </c>
      <c r="F458" s="30" t="s">
        <v>116</v>
      </c>
      <c r="G458" s="31" t="s">
        <v>158</v>
      </c>
      <c r="H458" s="31">
        <v>46</v>
      </c>
    </row>
    <row r="459" spans="1:8" ht="14.25" thickBot="1">
      <c r="A459" s="31">
        <v>62</v>
      </c>
      <c r="B459" s="31">
        <v>34</v>
      </c>
      <c r="C459" s="31">
        <v>53.5</v>
      </c>
      <c r="D459" s="31" t="s">
        <v>124</v>
      </c>
      <c r="E459" s="31" t="s">
        <v>124</v>
      </c>
      <c r="F459" s="31">
        <v>17</v>
      </c>
      <c r="G459" s="31">
        <v>500</v>
      </c>
      <c r="H459" s="31">
        <v>500</v>
      </c>
    </row>
    <row r="460" spans="1:8" ht="14.25" thickBot="1">
      <c r="A460" s="31">
        <v>70</v>
      </c>
      <c r="B460" s="31">
        <v>38.5</v>
      </c>
      <c r="C460" s="31">
        <v>60</v>
      </c>
      <c r="D460" s="31" t="s">
        <v>124</v>
      </c>
      <c r="E460" s="31" t="s">
        <v>124</v>
      </c>
      <c r="F460" s="31">
        <v>15</v>
      </c>
      <c r="G460" s="31">
        <v>500</v>
      </c>
      <c r="H460" s="31">
        <v>500</v>
      </c>
    </row>
    <row r="461" spans="1:8" ht="14.25" thickBot="1">
      <c r="A461" s="31">
        <v>75</v>
      </c>
      <c r="B461" s="31">
        <v>41</v>
      </c>
      <c r="C461" s="31">
        <v>64.5</v>
      </c>
      <c r="D461" s="31" t="s">
        <v>124</v>
      </c>
      <c r="E461" s="31" t="s">
        <v>124</v>
      </c>
      <c r="F461" s="31">
        <v>13</v>
      </c>
      <c r="G461" s="31">
        <v>500</v>
      </c>
      <c r="H461" s="31">
        <v>250</v>
      </c>
    </row>
    <row r="462" spans="1:8" ht="14.25" thickBot="1">
      <c r="A462" s="28" t="s">
        <v>81</v>
      </c>
      <c r="B462" s="144"/>
      <c r="C462" s="144"/>
      <c r="D462" s="144"/>
      <c r="E462" s="144"/>
      <c r="F462" s="144"/>
      <c r="G462" s="144"/>
    </row>
    <row r="463" spans="1:8" ht="14.25" thickBot="1">
      <c r="A463" s="29" t="s">
        <v>112</v>
      </c>
      <c r="B463" s="141" t="s">
        <v>125</v>
      </c>
      <c r="C463" s="142"/>
      <c r="D463" s="141" t="s">
        <v>126</v>
      </c>
      <c r="E463" s="142"/>
      <c r="F463" s="141" t="s">
        <v>124</v>
      </c>
      <c r="G463" s="142"/>
    </row>
    <row r="464" spans="1:8" ht="14.25" thickBot="1">
      <c r="A464" s="30" t="s">
        <v>196</v>
      </c>
      <c r="B464" s="31" t="s">
        <v>128</v>
      </c>
      <c r="C464" s="31" t="s">
        <v>129</v>
      </c>
      <c r="D464" s="31" t="s">
        <v>128</v>
      </c>
      <c r="E464" s="31" t="s">
        <v>129</v>
      </c>
      <c r="F464" s="31" t="s">
        <v>128</v>
      </c>
      <c r="G464" s="31" t="s">
        <v>129</v>
      </c>
    </row>
    <row r="465" spans="1:7" ht="14.25" thickBot="1">
      <c r="A465" s="31">
        <v>62</v>
      </c>
      <c r="B465" s="31">
        <v>34</v>
      </c>
      <c r="C465" s="31">
        <v>19</v>
      </c>
      <c r="D465" s="31">
        <v>51.5</v>
      </c>
      <c r="E465" s="31">
        <v>11</v>
      </c>
      <c r="F465" s="31" t="s">
        <v>124</v>
      </c>
      <c r="G465" s="31" t="s">
        <v>124</v>
      </c>
    </row>
    <row r="466" spans="1:7" ht="14.25" thickBot="1">
      <c r="A466" s="31">
        <v>70</v>
      </c>
      <c r="B466" s="31">
        <v>38.5</v>
      </c>
      <c r="C466" s="31">
        <v>17.5</v>
      </c>
      <c r="D466" s="31">
        <v>58</v>
      </c>
      <c r="E466" s="31">
        <v>10</v>
      </c>
      <c r="F466" s="31" t="s">
        <v>124</v>
      </c>
      <c r="G466" s="31" t="s">
        <v>124</v>
      </c>
    </row>
    <row r="467" spans="1:7" ht="14.25" thickBot="1">
      <c r="A467" s="31">
        <v>75</v>
      </c>
      <c r="B467" s="31">
        <v>41</v>
      </c>
      <c r="C467" s="31">
        <v>16</v>
      </c>
      <c r="D467" s="31">
        <v>62</v>
      </c>
      <c r="E467" s="31">
        <v>9.1999999999999993</v>
      </c>
      <c r="F467" s="31" t="s">
        <v>124</v>
      </c>
      <c r="G467" s="31" t="s">
        <v>124</v>
      </c>
    </row>
    <row r="468" spans="1:7">
      <c r="A468" s="32"/>
    </row>
    <row r="469" spans="1:7">
      <c r="A469" s="138" t="s">
        <v>194</v>
      </c>
      <c r="B469" s="139"/>
      <c r="C469" s="139"/>
      <c r="D469" s="139"/>
      <c r="E469" s="139"/>
      <c r="F469" s="139"/>
      <c r="G469" s="139"/>
    </row>
    <row r="470" spans="1:7" ht="14.25" thickBot="1">
      <c r="A470" s="28" t="s">
        <v>81</v>
      </c>
      <c r="B470" s="140"/>
      <c r="C470" s="140"/>
      <c r="D470" s="140"/>
      <c r="E470" s="140"/>
      <c r="F470" s="140"/>
      <c r="G470" s="140"/>
    </row>
    <row r="471" spans="1:7" ht="14.25" thickBot="1">
      <c r="A471" s="29" t="s">
        <v>112</v>
      </c>
      <c r="B471" s="141" t="s">
        <v>126</v>
      </c>
      <c r="C471" s="142"/>
      <c r="D471" s="141" t="s">
        <v>125</v>
      </c>
      <c r="E471" s="142"/>
      <c r="F471" s="141" t="s">
        <v>124</v>
      </c>
      <c r="G471" s="142"/>
    </row>
    <row r="472" spans="1:7" ht="14.25" thickBot="1">
      <c r="A472" s="30" t="s">
        <v>196</v>
      </c>
      <c r="B472" s="31" t="s">
        <v>128</v>
      </c>
      <c r="C472" s="31" t="s">
        <v>129</v>
      </c>
      <c r="D472" s="31" t="s">
        <v>128</v>
      </c>
      <c r="E472" s="31" t="s">
        <v>129</v>
      </c>
      <c r="F472" s="31" t="s">
        <v>128</v>
      </c>
      <c r="G472" s="31" t="s">
        <v>129</v>
      </c>
    </row>
    <row r="473" spans="1:7" ht="14.25" thickBot="1">
      <c r="A473" s="31">
        <v>57.8</v>
      </c>
      <c r="B473" s="31">
        <v>48</v>
      </c>
      <c r="C473" s="31">
        <v>15</v>
      </c>
      <c r="D473" s="31">
        <v>31.5</v>
      </c>
      <c r="E473" s="31">
        <v>26</v>
      </c>
      <c r="F473" s="31" t="s">
        <v>124</v>
      </c>
      <c r="G473" s="31" t="s">
        <v>124</v>
      </c>
    </row>
    <row r="474" spans="1:7" ht="14.25" thickBot="1">
      <c r="A474" s="31">
        <v>60.2</v>
      </c>
      <c r="B474" s="31">
        <v>50</v>
      </c>
      <c r="C474" s="31">
        <v>14</v>
      </c>
      <c r="D474" s="31">
        <v>33</v>
      </c>
      <c r="E474" s="31">
        <v>24.5</v>
      </c>
      <c r="F474" s="31" t="s">
        <v>124</v>
      </c>
      <c r="G474" s="31" t="s">
        <v>124</v>
      </c>
    </row>
    <row r="475" spans="1:7">
      <c r="A475" s="32"/>
    </row>
    <row r="476" spans="1:7">
      <c r="A476" s="138" t="s">
        <v>195</v>
      </c>
      <c r="B476" s="139"/>
      <c r="C476" s="139"/>
      <c r="D476" s="139"/>
      <c r="E476" s="139"/>
      <c r="F476" s="139"/>
      <c r="G476" s="139"/>
    </row>
    <row r="477" spans="1:7" ht="14.25" thickBot="1">
      <c r="A477" s="28" t="s">
        <v>81</v>
      </c>
      <c r="B477" s="140"/>
      <c r="C477" s="140"/>
      <c r="D477" s="140"/>
      <c r="E477" s="140"/>
      <c r="F477" s="140"/>
      <c r="G477" s="140"/>
    </row>
    <row r="478" spans="1:7" ht="14.25" thickBot="1">
      <c r="A478" s="29" t="s">
        <v>112</v>
      </c>
      <c r="B478" s="141" t="s">
        <v>126</v>
      </c>
      <c r="C478" s="142"/>
      <c r="D478" s="141" t="s">
        <v>125</v>
      </c>
      <c r="E478" s="142"/>
      <c r="F478" s="141" t="s">
        <v>124</v>
      </c>
      <c r="G478" s="142"/>
    </row>
    <row r="479" spans="1:7" ht="14.25" thickBot="1">
      <c r="A479" s="30" t="s">
        <v>196</v>
      </c>
      <c r="B479" s="31" t="s">
        <v>128</v>
      </c>
      <c r="C479" s="31" t="s">
        <v>129</v>
      </c>
      <c r="D479" s="31" t="s">
        <v>128</v>
      </c>
      <c r="E479" s="31" t="s">
        <v>129</v>
      </c>
      <c r="F479" s="31" t="s">
        <v>128</v>
      </c>
      <c r="G479" s="31" t="s">
        <v>129</v>
      </c>
    </row>
    <row r="480" spans="1:7" ht="14.25" thickBot="1">
      <c r="A480" s="31">
        <v>57.8</v>
      </c>
      <c r="B480" s="31">
        <v>48</v>
      </c>
      <c r="C480" s="31">
        <v>13</v>
      </c>
      <c r="D480" s="31">
        <v>31.5</v>
      </c>
      <c r="E480" s="31">
        <v>22.5</v>
      </c>
      <c r="F480" s="31" t="s">
        <v>124</v>
      </c>
      <c r="G480" s="31" t="s">
        <v>124</v>
      </c>
    </row>
    <row r="481" spans="1:7" ht="14.25" thickBot="1">
      <c r="A481" s="31">
        <v>60.2</v>
      </c>
      <c r="B481" s="31">
        <v>50</v>
      </c>
      <c r="C481" s="31">
        <v>12.5</v>
      </c>
      <c r="D481" s="31">
        <v>33</v>
      </c>
      <c r="E481" s="31">
        <v>22</v>
      </c>
      <c r="F481" s="31" t="s">
        <v>124</v>
      </c>
      <c r="G481" s="31" t="s">
        <v>124</v>
      </c>
    </row>
    <row r="483" spans="1:7" ht="17.25">
      <c r="A483" s="26" t="s">
        <v>208</v>
      </c>
    </row>
    <row r="484" spans="1:7" s="25" customFormat="1" ht="17.25">
      <c r="A484" s="26"/>
    </row>
    <row r="485" spans="1:7">
      <c r="A485" s="138" t="s">
        <v>206</v>
      </c>
      <c r="B485" s="139"/>
      <c r="C485" s="139"/>
      <c r="D485" s="139"/>
      <c r="E485" s="139"/>
    </row>
    <row r="486" spans="1:7" ht="14.25" thickBot="1">
      <c r="A486" s="140" t="s">
        <v>207</v>
      </c>
      <c r="B486" s="140"/>
      <c r="C486" s="140"/>
      <c r="D486" s="140" t="s">
        <v>208</v>
      </c>
      <c r="E486" s="140"/>
    </row>
    <row r="487" spans="1:7" ht="15.75" customHeight="1" thickBot="1">
      <c r="A487" s="29" t="s">
        <v>112</v>
      </c>
      <c r="B487" s="141" t="s">
        <v>114</v>
      </c>
      <c r="C487" s="142"/>
      <c r="D487" s="29" t="s">
        <v>209</v>
      </c>
      <c r="E487" s="29" t="s">
        <v>211</v>
      </c>
    </row>
    <row r="488" spans="1:7" ht="15.75" customHeight="1" thickBot="1">
      <c r="A488" s="30" t="s">
        <v>196</v>
      </c>
      <c r="B488" s="31" t="s">
        <v>213</v>
      </c>
      <c r="C488" s="31" t="s">
        <v>119</v>
      </c>
      <c r="D488" s="30" t="s">
        <v>210</v>
      </c>
      <c r="E488" s="30" t="s">
        <v>212</v>
      </c>
    </row>
    <row r="489" spans="1:7" ht="15.75" customHeight="1" thickBot="1">
      <c r="A489" s="31">
        <v>186.1</v>
      </c>
      <c r="B489" s="31">
        <v>160</v>
      </c>
      <c r="C489" s="31">
        <v>111</v>
      </c>
      <c r="D489" s="31">
        <v>6</v>
      </c>
      <c r="E489" s="31">
        <v>125</v>
      </c>
    </row>
    <row r="490" spans="1:7" ht="15.75" customHeight="1" thickBot="1">
      <c r="A490" s="31">
        <v>209.4</v>
      </c>
      <c r="B490" s="31">
        <v>180</v>
      </c>
      <c r="C490" s="31">
        <v>125</v>
      </c>
      <c r="D490" s="31">
        <v>5</v>
      </c>
      <c r="E490" s="31">
        <v>100</v>
      </c>
    </row>
    <row r="491" spans="1:7" ht="15.75" customHeight="1" thickBot="1">
      <c r="A491" s="31">
        <v>232.8</v>
      </c>
      <c r="B491" s="31">
        <v>200</v>
      </c>
      <c r="C491" s="31">
        <v>139</v>
      </c>
      <c r="D491" s="31">
        <v>5</v>
      </c>
      <c r="E491" s="31">
        <v>100</v>
      </c>
    </row>
    <row r="492" spans="1:7" ht="15.75" customHeight="1" thickBot="1">
      <c r="A492" s="31">
        <v>256</v>
      </c>
      <c r="B492" s="31">
        <v>220</v>
      </c>
      <c r="C492" s="31">
        <v>153</v>
      </c>
      <c r="D492" s="31">
        <v>4</v>
      </c>
      <c r="E492" s="31">
        <v>100</v>
      </c>
    </row>
    <row r="493" spans="1:7" ht="15.75" customHeight="1" thickBot="1">
      <c r="A493" s="31">
        <v>279</v>
      </c>
      <c r="B493" s="31">
        <v>240</v>
      </c>
      <c r="C493" s="31">
        <v>167</v>
      </c>
      <c r="D493" s="31">
        <v>4</v>
      </c>
      <c r="E493" s="31">
        <v>100</v>
      </c>
    </row>
  </sheetData>
  <mergeCells count="232">
    <mergeCell ref="B350:C350"/>
    <mergeCell ref="D350:E350"/>
    <mergeCell ref="F350:G350"/>
    <mergeCell ref="A341:H341"/>
    <mergeCell ref="B342:H342"/>
    <mergeCell ref="B343:E343"/>
    <mergeCell ref="G343:H343"/>
    <mergeCell ref="B349:G349"/>
    <mergeCell ref="B327:E327"/>
    <mergeCell ref="G327:H327"/>
    <mergeCell ref="B333:G333"/>
    <mergeCell ref="B334:C334"/>
    <mergeCell ref="D334:E334"/>
    <mergeCell ref="F334:G334"/>
    <mergeCell ref="B319:C319"/>
    <mergeCell ref="D319:E319"/>
    <mergeCell ref="F319:G319"/>
    <mergeCell ref="A325:H325"/>
    <mergeCell ref="B326:H326"/>
    <mergeCell ref="A311:H311"/>
    <mergeCell ref="B312:H312"/>
    <mergeCell ref="B313:E313"/>
    <mergeCell ref="G313:H313"/>
    <mergeCell ref="B318:G318"/>
    <mergeCell ref="B297:E297"/>
    <mergeCell ref="G297:H297"/>
    <mergeCell ref="B303:G303"/>
    <mergeCell ref="B304:C304"/>
    <mergeCell ref="D304:E304"/>
    <mergeCell ref="F304:G304"/>
    <mergeCell ref="B289:C289"/>
    <mergeCell ref="D289:E289"/>
    <mergeCell ref="F289:G289"/>
    <mergeCell ref="A295:H295"/>
    <mergeCell ref="B296:H296"/>
    <mergeCell ref="A280:H280"/>
    <mergeCell ref="B281:H281"/>
    <mergeCell ref="B282:E282"/>
    <mergeCell ref="G282:H282"/>
    <mergeCell ref="B288:G288"/>
    <mergeCell ref="B267:E267"/>
    <mergeCell ref="G267:H267"/>
    <mergeCell ref="B273:G273"/>
    <mergeCell ref="B274:C274"/>
    <mergeCell ref="D274:E274"/>
    <mergeCell ref="F274:G274"/>
    <mergeCell ref="B259:C259"/>
    <mergeCell ref="D259:E259"/>
    <mergeCell ref="F259:G259"/>
    <mergeCell ref="A265:H265"/>
    <mergeCell ref="B266:H266"/>
    <mergeCell ref="A251:H251"/>
    <mergeCell ref="B252:H252"/>
    <mergeCell ref="B253:E253"/>
    <mergeCell ref="G253:H253"/>
    <mergeCell ref="B258:G258"/>
    <mergeCell ref="B237:H237"/>
    <mergeCell ref="B238:E238"/>
    <mergeCell ref="G238:H238"/>
    <mergeCell ref="B244:G244"/>
    <mergeCell ref="B245:C245"/>
    <mergeCell ref="D245:E245"/>
    <mergeCell ref="F245:G245"/>
    <mergeCell ref="B226:G226"/>
    <mergeCell ref="B227:C227"/>
    <mergeCell ref="D227:E227"/>
    <mergeCell ref="F227:G227"/>
    <mergeCell ref="A236:H236"/>
    <mergeCell ref="A216:H216"/>
    <mergeCell ref="B217:H217"/>
    <mergeCell ref="B218:E218"/>
    <mergeCell ref="G218:H218"/>
    <mergeCell ref="B202:H202"/>
    <mergeCell ref="B203:E203"/>
    <mergeCell ref="G203:H203"/>
    <mergeCell ref="A208:H208"/>
    <mergeCell ref="B209:H209"/>
    <mergeCell ref="A201:H201"/>
    <mergeCell ref="B177:F177"/>
    <mergeCell ref="H177:I177"/>
    <mergeCell ref="A186:H186"/>
    <mergeCell ref="B187:H187"/>
    <mergeCell ref="B188:E188"/>
    <mergeCell ref="G188:H188"/>
    <mergeCell ref="B210:E210"/>
    <mergeCell ref="G210:H210"/>
    <mergeCell ref="B176:I176"/>
    <mergeCell ref="A153:H153"/>
    <mergeCell ref="B154:H154"/>
    <mergeCell ref="B155:E155"/>
    <mergeCell ref="G155:H155"/>
    <mergeCell ref="A165:I165"/>
    <mergeCell ref="A194:H194"/>
    <mergeCell ref="B195:H195"/>
    <mergeCell ref="B196:E196"/>
    <mergeCell ref="G196:H196"/>
    <mergeCell ref="B122:H122"/>
    <mergeCell ref="B123:E123"/>
    <mergeCell ref="G123:H123"/>
    <mergeCell ref="A132:H132"/>
    <mergeCell ref="B133:H133"/>
    <mergeCell ref="B166:I166"/>
    <mergeCell ref="B167:F167"/>
    <mergeCell ref="H167:I167"/>
    <mergeCell ref="A175:I175"/>
    <mergeCell ref="A71:A72"/>
    <mergeCell ref="B71:B72"/>
    <mergeCell ref="C71:C72"/>
    <mergeCell ref="D71:D72"/>
    <mergeCell ref="E71:E72"/>
    <mergeCell ref="A75:A76"/>
    <mergeCell ref="B75:B76"/>
    <mergeCell ref="C75:C76"/>
    <mergeCell ref="D75:D76"/>
    <mergeCell ref="E75:E76"/>
    <mergeCell ref="A73:A74"/>
    <mergeCell ref="B73:B74"/>
    <mergeCell ref="C73:C74"/>
    <mergeCell ref="D73:D74"/>
    <mergeCell ref="E73:E74"/>
    <mergeCell ref="A5:D5"/>
    <mergeCell ref="A14:D14"/>
    <mergeCell ref="A34:F34"/>
    <mergeCell ref="A36:A41"/>
    <mergeCell ref="A42:A43"/>
    <mergeCell ref="A50:A55"/>
    <mergeCell ref="A69:A70"/>
    <mergeCell ref="D69:E69"/>
    <mergeCell ref="F69:G69"/>
    <mergeCell ref="A44:A49"/>
    <mergeCell ref="A79:A80"/>
    <mergeCell ref="B79:B80"/>
    <mergeCell ref="C79:C80"/>
    <mergeCell ref="D79:D80"/>
    <mergeCell ref="E79:E80"/>
    <mergeCell ref="A77:A78"/>
    <mergeCell ref="B77:B78"/>
    <mergeCell ref="C77:C78"/>
    <mergeCell ref="D77:D78"/>
    <mergeCell ref="E77:E78"/>
    <mergeCell ref="B91:C91"/>
    <mergeCell ref="D91:E91"/>
    <mergeCell ref="A97:A99"/>
    <mergeCell ref="B97:C97"/>
    <mergeCell ref="B98:C98"/>
    <mergeCell ref="B99:C99"/>
    <mergeCell ref="D97:E99"/>
    <mergeCell ref="A358:H358"/>
    <mergeCell ref="B359:H359"/>
    <mergeCell ref="B114:G114"/>
    <mergeCell ref="B115:C115"/>
    <mergeCell ref="D115:E115"/>
    <mergeCell ref="F115:G115"/>
    <mergeCell ref="A121:H121"/>
    <mergeCell ref="A104:H104"/>
    <mergeCell ref="B105:H105"/>
    <mergeCell ref="B106:E106"/>
    <mergeCell ref="G106:H106"/>
    <mergeCell ref="B134:E134"/>
    <mergeCell ref="G134:H134"/>
    <mergeCell ref="A140:H140"/>
    <mergeCell ref="B141:H141"/>
    <mergeCell ref="B142:E142"/>
    <mergeCell ref="G142:H142"/>
    <mergeCell ref="B360:E360"/>
    <mergeCell ref="G360:H360"/>
    <mergeCell ref="B368:G368"/>
    <mergeCell ref="B369:C369"/>
    <mergeCell ref="D369:E369"/>
    <mergeCell ref="F369:G369"/>
    <mergeCell ref="A378:H378"/>
    <mergeCell ref="B379:H379"/>
    <mergeCell ref="B380:E380"/>
    <mergeCell ref="G380:H380"/>
    <mergeCell ref="B387:G387"/>
    <mergeCell ref="B388:C388"/>
    <mergeCell ref="D388:E388"/>
    <mergeCell ref="F388:G388"/>
    <mergeCell ref="A397:H397"/>
    <mergeCell ref="B398:H398"/>
    <mergeCell ref="B399:E399"/>
    <mergeCell ref="G399:H399"/>
    <mergeCell ref="B405:G405"/>
    <mergeCell ref="B406:C406"/>
    <mergeCell ref="D406:E406"/>
    <mergeCell ref="F406:G406"/>
    <mergeCell ref="A413:H413"/>
    <mergeCell ref="B414:H414"/>
    <mergeCell ref="B415:E415"/>
    <mergeCell ref="G415:H415"/>
    <mergeCell ref="B421:G421"/>
    <mergeCell ref="B422:C422"/>
    <mergeCell ref="D422:E422"/>
    <mergeCell ref="F422:G422"/>
    <mergeCell ref="A429:H429"/>
    <mergeCell ref="B430:H430"/>
    <mergeCell ref="B431:E431"/>
    <mergeCell ref="G431:H431"/>
    <mergeCell ref="B435:G435"/>
    <mergeCell ref="B436:C436"/>
    <mergeCell ref="D436:E436"/>
    <mergeCell ref="F436:G436"/>
    <mergeCell ref="A441:H441"/>
    <mergeCell ref="B442:H442"/>
    <mergeCell ref="B443:E443"/>
    <mergeCell ref="G443:H443"/>
    <mergeCell ref="B448:G448"/>
    <mergeCell ref="B449:C449"/>
    <mergeCell ref="D449:E449"/>
    <mergeCell ref="F449:G449"/>
    <mergeCell ref="A455:H455"/>
    <mergeCell ref="B456:H456"/>
    <mergeCell ref="B457:E457"/>
    <mergeCell ref="G457:H457"/>
    <mergeCell ref="B462:G462"/>
    <mergeCell ref="B463:C463"/>
    <mergeCell ref="D463:E463"/>
    <mergeCell ref="F463:G463"/>
    <mergeCell ref="A469:G469"/>
    <mergeCell ref="B470:G470"/>
    <mergeCell ref="B471:C471"/>
    <mergeCell ref="D471:E471"/>
    <mergeCell ref="F471:G471"/>
    <mergeCell ref="A476:G476"/>
    <mergeCell ref="B477:G477"/>
    <mergeCell ref="B478:C478"/>
    <mergeCell ref="D478:E478"/>
    <mergeCell ref="F478:G478"/>
    <mergeCell ref="A485:E485"/>
    <mergeCell ref="A486:C486"/>
    <mergeCell ref="D486:E486"/>
    <mergeCell ref="B487:C487"/>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用紙寸法</vt:lpstr>
      <vt:lpstr>面付数</vt:lpstr>
      <vt:lpstr>紙　必要枚数</vt:lpstr>
      <vt:lpstr>面付数（規格外サイズ）</vt:lpstr>
      <vt:lpstr>Sheet4</vt:lpstr>
      <vt:lpstr>Sheet4!body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2013-07-23T07:23:56Z</cp:lastPrinted>
  <dcterms:created xsi:type="dcterms:W3CDTF">2013-07-22T01:15:22Z</dcterms:created>
  <dcterms:modified xsi:type="dcterms:W3CDTF">2015-06-26T16:04:35Z</dcterms:modified>
</cp:coreProperties>
</file>